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866" activeTab="0"/>
  </bookViews>
  <sheets>
    <sheet name="ONCOLOGIE1" sheetId="1" r:id="rId1"/>
    <sheet name="COST VOLUM" sheetId="2" r:id="rId2"/>
    <sheet name="DIABET1" sheetId="3" r:id="rId3"/>
    <sheet name="DIABET2" sheetId="4" r:id="rId4"/>
    <sheet name="HEMOFILIE" sheetId="5" r:id="rId5"/>
    <sheet name="BOLI RARE" sheetId="6" r:id="rId6"/>
    <sheet name="ORTOPEDIE" sheetId="7" r:id="rId7"/>
    <sheet name="TRANSPLANT1" sheetId="8" r:id="rId8"/>
  </sheets>
  <definedNames/>
  <calcPr fullCalcOnLoad="1"/>
</workbook>
</file>

<file path=xl/sharedStrings.xml><?xml version="1.0" encoding="utf-8"?>
<sst xmlns="http://schemas.openxmlformats.org/spreadsheetml/2006/main" count="754" uniqueCount="377">
  <si>
    <t>Raportare pentru ANUL 2020</t>
  </si>
  <si>
    <t>C27</t>
  </si>
  <si>
    <t>C28</t>
  </si>
  <si>
    <t>C29</t>
  </si>
  <si>
    <t xml:space="preserve">CASA  DE ASIGURĂRI DE SĂNĂTATE VRANCEA </t>
  </si>
  <si>
    <t>Materiale sanitare</t>
  </si>
  <si>
    <t>talasemie</t>
  </si>
  <si>
    <t>copii</t>
  </si>
  <si>
    <t>endoproteze + ciment</t>
  </si>
  <si>
    <t>Medicamente pt.:</t>
  </si>
  <si>
    <t>insulină</t>
  </si>
  <si>
    <t>ADO + insulină</t>
  </si>
  <si>
    <t>C20</t>
  </si>
  <si>
    <t>Cheltuieli cu medicamentele, pentru:</t>
  </si>
  <si>
    <t>Nr. bolnavi cărora li s-au eliberat medicamente, pe tip de terapie</t>
  </si>
  <si>
    <t xml:space="preserve">Cheltuieli totale cu medicamente </t>
  </si>
  <si>
    <t xml:space="preserve">Cheltuieli pentru evaluarea bolnavilor prin dozarea HbA1c </t>
  </si>
  <si>
    <t>Nr. bolnavi cărora li s-au eliberat medicamente pentru:</t>
  </si>
  <si>
    <t>Cheltuieli cu medicamentele, pentru</t>
  </si>
  <si>
    <t>Nr.  bolnavi cu transplant cărora li s-au eliberat medicamente pentru starea postransplant</t>
  </si>
  <si>
    <t>Valoare medicamente în stoc la începutul perioadei de raportare</t>
  </si>
  <si>
    <t>Neuropatie optică ereditară Leber</t>
  </si>
  <si>
    <t>Valoare medicamente intrate în cursul perioadei de raportare</t>
  </si>
  <si>
    <t>Valoare medicamente consumate în cursul perioadei de raportare</t>
  </si>
  <si>
    <t>Valoare medicamente în stoc la sfârşitul perioadei de raportare</t>
  </si>
  <si>
    <t>CASA DE ASIGURĂRI DE SĂNĂTATE  VRANCEA</t>
  </si>
  <si>
    <t>Nr. bolnavi cu boli rare cărora li s-au eliberat medicamente pentru:</t>
  </si>
  <si>
    <t>Mucoviscidoză copii</t>
  </si>
  <si>
    <t>Mucoviscidoză adulţi</t>
  </si>
  <si>
    <t>Scleroză laterală amiotrofică</t>
  </si>
  <si>
    <t>Epidermoliză buloasă</t>
  </si>
  <si>
    <t>Osteogeneză imperfectă</t>
  </si>
  <si>
    <t>Boala Fabry</t>
  </si>
  <si>
    <t>Boala Pompe</t>
  </si>
  <si>
    <t>Tirozinemie</t>
  </si>
  <si>
    <t>HTPA</t>
  </si>
  <si>
    <t>Total cheltuieli</t>
  </si>
  <si>
    <t>Cheltuieli cu medicamente pentru starea postransplant</t>
  </si>
  <si>
    <t>adulti</t>
  </si>
  <si>
    <t>Sindrom Prader Willi</t>
  </si>
  <si>
    <t xml:space="preserve">elemente de ranforsare cotil şi metafizodiafizară femur </t>
  </si>
  <si>
    <t xml:space="preserve">TOTAL ENDOPROTEZE </t>
  </si>
  <si>
    <t>C21</t>
  </si>
  <si>
    <t>C22</t>
  </si>
  <si>
    <t>TOTAL CHELTUIELI pt. endoproteze</t>
  </si>
  <si>
    <t>Valoare mat. sanitare în stoc la începutul perioadei de raportare</t>
  </si>
  <si>
    <t>Valoare mat. sanitare intrate în cursul perioadei de raportare</t>
  </si>
  <si>
    <t>Valoare mat. sanitare consumate în cursul perioadei de raportare</t>
  </si>
  <si>
    <t>Valoare mat. sanitare în stoc la sfârşitul perioadei de raportare</t>
  </si>
  <si>
    <t xml:space="preserve">Număr bolnavi cu diabet zaharat trataţi cu insulină automonitorizaţi </t>
  </si>
  <si>
    <t xml:space="preserve">Numar bolnavi cu diabet zaharat evaluati prin dozarea HbA1c </t>
  </si>
  <si>
    <t xml:space="preserve">Cheltuieli pentru bolnavii cu diabet zaharat trataţi cu insulină automonitorizaţi </t>
  </si>
  <si>
    <t>Nr. bolnavi cu boli rare cărora li s-au eliberat medicamente/materiale sanitare pentru:</t>
  </si>
  <si>
    <t>Afibrinogenemie congenitală</t>
  </si>
  <si>
    <t>Sindrom de imunodeficienţă primară</t>
  </si>
  <si>
    <t>Cheltuieli pentru medicamente/materiale sanitare boli rare:</t>
  </si>
  <si>
    <t>TABEL 1 SITUAŢIA BOLNAVILOR TRATAŢI PE TIPURI DE TERAPIE ŞI A CHELTUIELILOR AFERENTE  (LEI)</t>
  </si>
  <si>
    <t>PROGRAMUL NAŢIONAL DE DIABET ZAHARAT</t>
  </si>
  <si>
    <t>TABEL 1 SITUAŢIA BOLNAVILOR TRATAŢI PE TIPURI DE TERAPIE, A POMPELOR DE INSULINĂ ŞI SETURILOR DE CONSUMABILE ŞI A CHELTUIELILOR AFERENTE  (LEI)</t>
  </si>
  <si>
    <t xml:space="preserve">TABEL 2  SITUAŢIA STOCULUI DE MEDICAMENTE, A POMPELOR DE INSULINĂ ŞI A SETURILOR DE CONSUMABILE PENTRU POMPELE DE INSULINĂ  (LEI) </t>
  </si>
  <si>
    <t>C12=C9+C10-C11</t>
  </si>
  <si>
    <t>TABEL SITUAŢIA BOLNAVILOR CU DIABET ZAHARAT AUTOMONITORIZAŢI ŞI A BOLNAVILOR EVALUAŢI PRIN DOZAREA HEMOGLOBINEI GLICOZILATE (HbA1c) ŞI A CHELTUIELILOR AFERENTE (LEI)</t>
  </si>
  <si>
    <t>PROGRAMUL NAŢIONAL DE TRATAMENT AL HEMOFILIEI ŞI TALASEMIEI</t>
  </si>
  <si>
    <t>TABEL 1 SITUAŢIA BOLNAVILOR CU HEMOFILIE ŞI TALASEMIE TRATAŢI ŞI A CHELTUIELILOR AFERENTE  (LEI)</t>
  </si>
  <si>
    <t>TABEL 2 SITUAŢIA STOCULUI  DE MEDICAMENTE (LEI)</t>
  </si>
  <si>
    <t>TABEL 1 SITUAŢIA BOLNAVILOR CU BOLI RARE TRATAŢI (medicamente/materiale sanitare eliberate prin farmacii cu circuit închis)</t>
  </si>
  <si>
    <t>TABEL 2 SITUAŢIA CHELTUIELILOR AFERENTE BOLNAVILOR CU BOLI RARE  (LEI) (medicamente/materiale sanitare eliberate prin farmacii cu circuit închis)</t>
  </si>
  <si>
    <t>TABEL 3 SITUAŢIA STOCULUI DE MEDICAMENTE/MATERIALE SANITARE  (LEI)</t>
  </si>
  <si>
    <t>Valoare medicamente/materiale sanitare în stoc la începutul perioadei de raportare</t>
  </si>
  <si>
    <t>Valoare medicamente/materiale sanitare intrate în cursul perioadei de raportare</t>
  </si>
  <si>
    <t>Valoare medicamente/materiale sanitare consumate în cursul perioadei de raportare</t>
  </si>
  <si>
    <t>Valoare medicamente/materiale sanitare în stoc la sfârşitul perioadei de raportare</t>
  </si>
  <si>
    <t>TABEL 4 SITUAŢIA BOLNAVILOR CU BOLI RARE ŞI A CHELTUIELILOR AFERENTE  (LEI) (medicamente eliberate prin farmacii cu circuit deschis)</t>
  </si>
  <si>
    <t>PROGRAMUL NAŢIONAL DE ORTOPEDIE</t>
  </si>
  <si>
    <t>TABEL 1 SITUAŢIA NUMĂRULUI DE BOLNAVI BENEFICIARI AI PROGRAMULUI</t>
  </si>
  <si>
    <t>TABEL 3  SITUAŢIA STOCULUI DE MATERIALE SANITARE  (LEI)</t>
  </si>
  <si>
    <t>chirurgie spinală</t>
  </si>
  <si>
    <t xml:space="preserve">PROGRAMUL NAŢIONAL DE TRANSPLANT DE ORGANE, ŢESUTURI ŞI CELULE DE ORIGINE UMANĂ </t>
  </si>
  <si>
    <t>Mucopolizaharidoză tip II (sindromul Hunter)</t>
  </si>
  <si>
    <t>Mucopolizaharidoză tip I (sindromul Hurler)</t>
  </si>
  <si>
    <t>Număr bolnavi cu diabet zaharat beneficiari de pompe de insulină</t>
  </si>
  <si>
    <t>Număr bolnavi cu diabet zaharat beneficiari de materiale consumabile pentru pompele de insulină</t>
  </si>
  <si>
    <t xml:space="preserve">Cheltuieli pentru pompe de insulina  </t>
  </si>
  <si>
    <t>Cheltuieli pentru materiale consumabile pentru pompele de insulină</t>
  </si>
  <si>
    <t>Valoare pompe în stoc la începutul perioadei de raportare</t>
  </si>
  <si>
    <t>Valoare pompe intrate în cursul perioadei de raportare</t>
  </si>
  <si>
    <t>Valoare pompe consumate în cursul perioadei de raportare</t>
  </si>
  <si>
    <t>Valoare pompe în stoc la sfârşitul perioadei de raportare</t>
  </si>
  <si>
    <t>Valoare materiale consumabile  pentru pompele de insulină în stoc la începutul perioadei de raportare</t>
  </si>
  <si>
    <t>Valoare materiale consumabile pentru pompele de insulină intrate în cursul perioadei de raportare</t>
  </si>
  <si>
    <t>Valoare materiale consumabile pentru pompele de insulină consumate în cursul perioadei de raportare</t>
  </si>
  <si>
    <t>Valoare materiale consumabile pentru pompele de insulină în stoc la sfârşitul perioadei de raportare</t>
  </si>
  <si>
    <t>Polineuropatie familială amiloidă cu transtiretină</t>
  </si>
  <si>
    <t>Hiprerfenilalaninemie la bolnavii diagnosticaţi cu fenilcetonurie sau deficit de tetrahidrobiopterină (BH4)</t>
  </si>
  <si>
    <t>C3 implant segmentar  = (C22+C23) din tabelul 2</t>
  </si>
  <si>
    <t>proteza unicompartimentala genunchi</t>
  </si>
  <si>
    <t>C3 Mucopolizaharidoză tip II (sindromul Hunter) = C6 din tabelul 2</t>
  </si>
  <si>
    <t>C3 Mucopolizaharidoză tip I (sindromul Hurler) = C7 din tabelul 2</t>
  </si>
  <si>
    <t>C3 Hiprerfenilalaninemie la bolnavii diagnosticaţi cu fenilcetonurie sau deficit de tetrahidrobiopterină (BH4) = C14 din tabelul 2</t>
  </si>
  <si>
    <t>C3 Purpura trombocitopenică imună cronică la adulţii splenectomizaţi şi nesplenectomizaţi = C13 din tabelul 2</t>
  </si>
  <si>
    <t>(se completează luna sau  perioada de raportare conform Normelor tehnice de realizare a programelor naţionale de sănătate curative)</t>
  </si>
  <si>
    <t>Număr dozări hemoglobină glicozilată</t>
  </si>
  <si>
    <t>Număr adulţi cu instabilitate articulară trataţi prin implanturi de fixare</t>
  </si>
  <si>
    <t>proteza cervicocefalică</t>
  </si>
  <si>
    <t>C26</t>
  </si>
  <si>
    <t>C27=C18+…+C26</t>
  </si>
  <si>
    <t>Cheltuieli pt adulţi cu instabilitate articulară trataţi prin implanturi de fixare</t>
  </si>
  <si>
    <t>implanturi de fixare</t>
  </si>
  <si>
    <t>C3 implanturi de fixare=C26 din tabelul 2</t>
  </si>
  <si>
    <t>C3 TOTAL = C27 din tabelul 2</t>
  </si>
  <si>
    <t>proteza totală cot</t>
  </si>
  <si>
    <t>proteza totală șold cimentată</t>
  </si>
  <si>
    <t>proteza totală șold cimentată tip luxaţie congenitală</t>
  </si>
  <si>
    <t>proteza bipolară șold cimentată</t>
  </si>
  <si>
    <t>proteza totală genunchi cimentată fără stabilizare post.</t>
  </si>
  <si>
    <t>proteza totală genunchi cimentată cu stabilizare post.</t>
  </si>
  <si>
    <t>proteza totală șold cimentată REVIZIE</t>
  </si>
  <si>
    <t>proteza totală șold necimentată REVIZIE</t>
  </si>
  <si>
    <t>proteza totală genunchi cimentată REVIZIE</t>
  </si>
  <si>
    <t>proteza totală umăr</t>
  </si>
  <si>
    <t>proteza parțială umăr</t>
  </si>
  <si>
    <t>proteza totală șold necimentată</t>
  </si>
  <si>
    <t>Anexa 6</t>
  </si>
  <si>
    <t>(Anexa 2.24)</t>
  </si>
  <si>
    <t xml:space="preserve">Total numar bolnavi </t>
  </si>
  <si>
    <t>număr bolnavi cu boli rare - medicamente incluse condiţionat utilizate în tartamentul spitalicesc</t>
  </si>
  <si>
    <t xml:space="preserve"> bolnavi cu boala Crohn luminală non-activă/ușor activă, cu fistule perianale complexe </t>
  </si>
  <si>
    <t xml:space="preserve">bolnavi cu alfa – manozidoză ușoară până la moderată cu manifestări non-neurologice </t>
  </si>
  <si>
    <t>bolnavi cu deficit de tripeptidil peptidază-1 (TPP1)</t>
  </si>
  <si>
    <t>Total cheltuieli medicamente pentru bolnavi cu boli rare - medicamente incluse condiţionat utilizate în tartamentul spitalicesc</t>
  </si>
  <si>
    <t xml:space="preserve">număr bolnavi cu boala Crohn luminală non-activă/ușor activă, cu fistule perianale complexe </t>
  </si>
  <si>
    <t xml:space="preserve">număr bolnavi cu alfa – manozidoză ușoară până la moderată cu manifestări non-neurologice </t>
  </si>
  <si>
    <t>număr bolnavi cu deficit de tripeptidil peptidază-1 (TPP1)</t>
  </si>
  <si>
    <t>Total număr bolnavi cu boli rare - medicamente incluse condiţionat utilizate în tartamentul spitalicesc</t>
  </si>
  <si>
    <t>C19=C16+C17+C18</t>
  </si>
  <si>
    <t>C20=C13+C14+C15+C19</t>
  </si>
  <si>
    <t xml:space="preserve">TABEL 2 SITUAŢIA STOCULUI DE MEDICAMENTE  </t>
  </si>
  <si>
    <t>(LEI)</t>
  </si>
  <si>
    <t>purpura trombocitopenică imună cronică la copii şi adulţi spenectomizaţi şi nesplenectomizaţi</t>
  </si>
  <si>
    <t xml:space="preserve">boala Crohn luminală non-activă/ușor activă, cu fistule perianale complexe </t>
  </si>
  <si>
    <t xml:space="preserve">alfa – manozidoză ușoară până la moderată cu manifestări non-neurologice </t>
  </si>
  <si>
    <t>deficit de tripeptidil peptidază-1 (TPP1)</t>
  </si>
  <si>
    <t>C3 afecţiuni oncologice = C11 din tabelul 1</t>
  </si>
  <si>
    <t>C3 purpura trombocitopenică imună cronică la copii şi adulţi spenectomizaţi şi nesplenectomizaţi = C14 din tabelul 1</t>
  </si>
  <si>
    <t>C3 scleroza multipla = C15 din tabelul 1</t>
  </si>
  <si>
    <t>C3 boli rare - boala Crohn luminală non-activă/ușor activă, cu fistule perianale complexe  = C16 din tabelul 1</t>
  </si>
  <si>
    <t>C3 boli rare - alfa – manozidoză ușoară până la moderată cu manifestări non-neurologice = C17 din tabelul 1</t>
  </si>
  <si>
    <t>C3 boli rare -deficit de tripeptidil peptidază-1 (TPP1)  = C18  din tabelul 1</t>
  </si>
  <si>
    <t>C3 TOTAL = C11+C14+C15+C19 din tabelul 1</t>
  </si>
  <si>
    <t>Anexa 5</t>
  </si>
  <si>
    <t>(Anexa 2.12)</t>
  </si>
  <si>
    <t xml:space="preserve">PROGRAMUL NAŢIONAL DE TRATAMENT PENTRU BOLI RARE </t>
  </si>
  <si>
    <t>Boala Castelman</t>
  </si>
  <si>
    <t>Mucopolizaharidoza Tip IVA</t>
  </si>
  <si>
    <t>C25=C1+…....+C15+C18+C21+…..+C24</t>
  </si>
  <si>
    <t>C3 Boala Castelman= C23 din tabelul 2</t>
  </si>
  <si>
    <t>C3 Mucopolizaharidoza TIP iva= C24 din tabelul 2</t>
  </si>
  <si>
    <t>C3 TOTAL = C25 din tabelul 2</t>
  </si>
  <si>
    <t>Limfangioleiomiomatoză</t>
  </si>
  <si>
    <t>C10=C1+....+C9</t>
  </si>
  <si>
    <t>C20= C11+…+C19</t>
  </si>
  <si>
    <t xml:space="preserve">Nota: Cheltuiala pentru cimentul utilizat  va fi raportata în cheltuiala endoprotezarii pe tip de endoproteza. Exp. în col C1 se va raporta cheltuiala aferenta protezelor totale de șold cimentate şi a cimentului utilizat pentru implantarea acestora. </t>
  </si>
  <si>
    <t>Număr bolnavi cu diabet zaharat beneficiari de sisteme de monitorizare continua a glicemiei</t>
  </si>
  <si>
    <t>Număr bolnavi cu diabet zaharat beneficiari de sisteme  pompe de insulină cu senzori de monitorizare continuă a glicemiei</t>
  </si>
  <si>
    <t>Număr de bolnavi cu diabet zaharat tip 1 beneficiari de materiale consumabile pentru sisteme de monitorizare glicemică continuă</t>
  </si>
  <si>
    <t>Număr de bolnavi cu diabet zaharat tip 1 beneficiari de materiale consumabile pentru pompele de insulină cu senzori de minitorizare continuă a glicemiei</t>
  </si>
  <si>
    <t>Cheltuieli pentru sisteme de monitorizare continuă a glicemiei</t>
  </si>
  <si>
    <t>Cheltuieli pentru sisteme pompe de insulină cu senzori de monitorizare continuă a glicemiei</t>
  </si>
  <si>
    <t>Cheltuieli pentru materiale cosumabile pentru sisteme de monitorizare glicemică continuă</t>
  </si>
  <si>
    <t>Cheltuieli pentru materiale cosumabile pentru pompele de insulină cu senzori de monitorizare continuă a glicemiei:</t>
  </si>
  <si>
    <t>Transmiter</t>
  </si>
  <si>
    <t>senzori</t>
  </si>
  <si>
    <t>consumabile</t>
  </si>
  <si>
    <t>C30</t>
  </si>
  <si>
    <t>C31</t>
  </si>
  <si>
    <t>C32</t>
  </si>
  <si>
    <t>C33</t>
  </si>
  <si>
    <t>C34</t>
  </si>
  <si>
    <t>C35</t>
  </si>
  <si>
    <t>C36</t>
  </si>
  <si>
    <r>
      <t>Valoare sisteme de monitorizare continuă a gl</t>
    </r>
    <r>
      <rPr>
        <b/>
        <sz val="8"/>
        <color indexed="10"/>
        <rFont val="Arial"/>
        <family val="2"/>
      </rPr>
      <t>i</t>
    </r>
    <r>
      <rPr>
        <b/>
        <sz val="8"/>
        <rFont val="Arial"/>
        <family val="2"/>
      </rPr>
      <t>cemiei în stoc la începutul perioadei de raportare</t>
    </r>
  </si>
  <si>
    <r>
      <t xml:space="preserve">Valoare sisteme de monitorizare </t>
    </r>
    <r>
      <rPr>
        <b/>
        <sz val="8"/>
        <color indexed="10"/>
        <rFont val="Arial"/>
        <family val="2"/>
      </rPr>
      <t>continuă</t>
    </r>
    <r>
      <rPr>
        <b/>
        <sz val="8"/>
        <rFont val="Arial"/>
        <family val="2"/>
      </rPr>
      <t xml:space="preserve"> a glicemiei intrate în cursul perioadei de raportare</t>
    </r>
  </si>
  <si>
    <t>Valoare sisteme de monitorizare continuă a glicemiei  consumate în cursul perioadei de raportare</t>
  </si>
  <si>
    <r>
      <t xml:space="preserve">Valoare sisteme de </t>
    </r>
    <r>
      <rPr>
        <b/>
        <sz val="8"/>
        <color indexed="10"/>
        <rFont val="Arial"/>
        <family val="2"/>
      </rPr>
      <t>monitorizare</t>
    </r>
    <r>
      <rPr>
        <b/>
        <sz val="8"/>
        <rFont val="Arial"/>
        <family val="2"/>
      </rPr>
      <t xml:space="preserve"> continuă a glicemiei  în stoc la sfârşitul perioadei de raportare</t>
    </r>
  </si>
  <si>
    <t>Valoare sisteme de pompe de insulină cu senzori de monitorizare continuă a glicemiei în stoc la începutul perioadei de raportare</t>
  </si>
  <si>
    <t>Valoare sisteme de pompe de insulină cu senzori de monitorizare continuă a glicemiei intrate in cursul  perioadei de raportare</t>
  </si>
  <si>
    <t>Valoare sisteme de pompe de insulină cu senzori de monitorizare continuă a glicemiei consumate in cursul perioadei de raportare</t>
  </si>
  <si>
    <t>Valoare sisteme de pompe de insulină cu senzori de monitorizare continuă a glicemiei în stoc la sfarsitul perioadei de raportare</t>
  </si>
  <si>
    <t>Valoare materiale consumabile pentru sisteme de monitorizare glicemică continuă în stoc la începutul perioadei de raportare</t>
  </si>
  <si>
    <t>Valoare materiale consumabile pentru sisteme de monitorizare glicemică continuă intrate în cursul perioadei de raportare</t>
  </si>
  <si>
    <t>Valoare materiale consumabile pentru sisteme de monitorizare glicemică continuă consumate in cursul perioadei de raportare</t>
  </si>
  <si>
    <t>Valoare materiale consumabile pentru sisteme de monitorizare glicemică continuă în stoc la sfarşitul perioadei de raportare</t>
  </si>
  <si>
    <t>Valoare transmiter pentru sisteme de pompe de insulină cu senzori de monitorizare continuă a glicemiei inclus în stoc la începutul perioadei de raportare</t>
  </si>
  <si>
    <r>
      <t>Valoare transmiter pentru sisteme de pompe de insulină cu senzori de monitorizare continuă a glicemiei</t>
    </r>
    <r>
      <rPr>
        <b/>
        <u val="single"/>
        <sz val="9"/>
        <color indexed="10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>intrate in cursul perioadei de raportare</t>
    </r>
  </si>
  <si>
    <r>
      <t>Valoare transmiter pentru sisteme de pompe de insulină cu senzori de monitorizare continuă a glicemiei</t>
    </r>
    <r>
      <rPr>
        <b/>
        <u val="single"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consumate in cursul perioadei de raportare</t>
    </r>
  </si>
  <si>
    <r>
      <t xml:space="preserve">Valoare transmiter pentru sisteme de pompe de insulină cu senzori de monitorizare continuă a glicemiei </t>
    </r>
    <r>
      <rPr>
        <b/>
        <sz val="8"/>
        <rFont val="Arial"/>
        <family val="2"/>
      </rPr>
      <t xml:space="preserve"> în stoc la sfarşitul perioadei de raportare</t>
    </r>
  </si>
  <si>
    <t>Valoare senzori pentru sistemele de pompe de insulină cu senzori de monitorizare continuă a glicemiei în stoc la începutul perioadei de raportare</t>
  </si>
  <si>
    <t>Valoare senzori pentru sistemele de pompe de insulină cu senzori de monitorizare continuă a glicemiei intrate in cursul perioadei de raportare</t>
  </si>
  <si>
    <t>Valoare senzori pentru sistemele de pompe de insulină cu senzori de monitorizare continuă a glicemiei consumate in cursul perioadei de raportare</t>
  </si>
  <si>
    <t>Valoare senzori pentru sistemele de pompe de insulină cu senzori de monitorizare continuă a glicemiei în stoc la sfarşitul perioadei de raportare</t>
  </si>
  <si>
    <t>Valoare consumabile pentru sistemele de pompe de insulină cu senzori de monitorizare continuă a glicemiei în stoc la începutul perioadei de raportare</t>
  </si>
  <si>
    <t>Valoare consumabile pentru sistemele de pompe de insulină cu senzori de monitorizare continuă a glicemiei intrate in cursul perioadei de raportare</t>
  </si>
  <si>
    <t>Valoare consumabile pentru sistemele de pompe de insulină cu senzori de monitorizare continuă a glicemiei în consumate in cursul perioadei de raportare</t>
  </si>
  <si>
    <t>Valoare consumabile pentru sistemele de pompe de insulină cu senzori de monitorizare continuă a glicemiei în stoc la sfarşitul  perioadei de raportare</t>
  </si>
  <si>
    <t>C16=C13+C14-C15</t>
  </si>
  <si>
    <t>C20=C17+C18-C19</t>
  </si>
  <si>
    <t>C24=C21+C22-C23</t>
  </si>
  <si>
    <t>C28=C25+C26-C27</t>
  </si>
  <si>
    <t>C32=C29+C30-C31</t>
  </si>
  <si>
    <t>C36=C33+C34-C35</t>
  </si>
  <si>
    <t>C3=c11+c14+c17 din tabelul 1</t>
  </si>
  <si>
    <t>C7=C29 din tabelul 1</t>
  </si>
  <si>
    <t>C11=C30 din tabelul 1</t>
  </si>
  <si>
    <t>C15=C31 din tabelul 1</t>
  </si>
  <si>
    <t>C19=C32 din tabelul 1</t>
  </si>
  <si>
    <t>C23=C33 din tabelul 1</t>
  </si>
  <si>
    <t>C27=C34 din tabelul 1</t>
  </si>
  <si>
    <t>C31=C35 din tabelul 1</t>
  </si>
  <si>
    <t>C35=C36 din tabelul 1</t>
  </si>
  <si>
    <t>Purpura trombocitopenică imună cronică la  copii şi adulţii splenectomizaţi şi nesplenectomizaţi</t>
  </si>
  <si>
    <t>Atrofie musculară spinală</t>
  </si>
  <si>
    <t>Purpura trombocitopenică imună cronică la copii şi adulţii splenectomizaţi şi nesplenectomizaţi</t>
  </si>
  <si>
    <t>C3 Atrofie musculară spinala= C22 din tabelul 2</t>
  </si>
  <si>
    <t>PROGRAMUL NAŢIONAL DE ONCOLOGIE - SUBPROGRAMUL DE TRATAMENT AL BOLNAVILOR CU AFECŢIUNI ONCOLOGICE</t>
  </si>
  <si>
    <t>Nr. bolnavi cărora li s-au eliberat medicamente</t>
  </si>
  <si>
    <t xml:space="preserve">Total bolnavi pentru care s-au eliberat medicamente </t>
  </si>
  <si>
    <t>terapie standard</t>
  </si>
  <si>
    <t xml:space="preserve">TABEL 2  SITUAŢIA STOCULUI DE MEDICAMENTE  (LEI) </t>
  </si>
  <si>
    <t>Tratamentul stării posttransplant</t>
  </si>
  <si>
    <t xml:space="preserve">TABEL 1 SITUAŢIA BOLNAVILOR CU STARE POSTTRANSPLANT </t>
  </si>
  <si>
    <t>Cheltuieli cu medicamente eliberate pentru:</t>
  </si>
  <si>
    <t>bolnavi cu purpura trombocitopenică imună cronică la copii şi adulţii spenectomizaţi şi nesplenectomizaţi</t>
  </si>
  <si>
    <t>bolnavi cu scleroză multiplă</t>
  </si>
  <si>
    <t>Total cheltuieli medicamente</t>
  </si>
  <si>
    <t>afecţiuni oncologice</t>
  </si>
  <si>
    <t>scleroză multiplă</t>
  </si>
  <si>
    <t>unităţi sanitare</t>
  </si>
  <si>
    <t>farmacii cu circuit deschis</t>
  </si>
  <si>
    <t>total</t>
  </si>
  <si>
    <t>C13=C11+C12</t>
  </si>
  <si>
    <t>C16=C14+C15</t>
  </si>
  <si>
    <t>C19=C17+C18</t>
  </si>
  <si>
    <t>C20=C13+C16+C19</t>
  </si>
  <si>
    <t>C23</t>
  </si>
  <si>
    <t>C24</t>
  </si>
  <si>
    <t>Intocmit,</t>
  </si>
  <si>
    <t>Total bolnavi beneficiari ai programului</t>
  </si>
  <si>
    <t xml:space="preserve">hemofilie </t>
  </si>
  <si>
    <t>Boli neurologice degenerative/ inflamator-imune forme cronice</t>
  </si>
  <si>
    <t>Boli neurologice degenerative/ inflamator-imune forme acute</t>
  </si>
  <si>
    <t>Scleroză sistemică şi ulcerele digitale evolutive</t>
  </si>
  <si>
    <t>Scleroza tuberoasă</t>
  </si>
  <si>
    <t>medicamente</t>
  </si>
  <si>
    <t>materiale sanitare</t>
  </si>
  <si>
    <t>C18=C16+C17</t>
  </si>
  <si>
    <t>C21=C19+C20</t>
  </si>
  <si>
    <t>Medicamente/ materiale sanitare pt.:</t>
  </si>
  <si>
    <t>Osteogeneză imperfectă - medicamente</t>
  </si>
  <si>
    <t>Osteogeneză imperfectă - materiale sanitare</t>
  </si>
  <si>
    <t>Epidermoliză buloasă- medicamente</t>
  </si>
  <si>
    <t>Epidermoliză buloasă- materiale sanitare</t>
  </si>
  <si>
    <t>C3 Boli neurologice degenerative/ inflamator-imune forme cronice = C1 din tabelul 2</t>
  </si>
  <si>
    <t>C3 Boli neurologice degenerative/ inflamator-imune forme acute = C2 din tabelul 2</t>
  </si>
  <si>
    <t>C3 Boala Fabry = C3 din tabelul 2</t>
  </si>
  <si>
    <t>C3 Boala Pompe = C4 din tabelul 2</t>
  </si>
  <si>
    <t>C3 Tirozinemie = C5 din tabelul 2</t>
  </si>
  <si>
    <t>C3 Afibrinogenemie congenitală = C8 din tabelul 2</t>
  </si>
  <si>
    <t>C3 Sindrom de imunodeficienţă primară = C9 din tabelul 2</t>
  </si>
  <si>
    <t>C3 HTPA = C10 din tabelul 2</t>
  </si>
  <si>
    <t>C3 Polineuropatie familială amiloidă cu transtiretină = C11 din tabelul 2</t>
  </si>
  <si>
    <t>C3 Scleroză sistemică şi ulcerele digitale evolutive = C12 din tabelul 2</t>
  </si>
  <si>
    <t>C3 Scleroza tuberoasă = C15 din tabelul 2</t>
  </si>
  <si>
    <t>C3 Osteogeneză imperfectă - medicamente = C16 din tabelul 2</t>
  </si>
  <si>
    <t>C3 Osteogeneză imperfectă - materiale sanitare = C17 din tabelul 2</t>
  </si>
  <si>
    <t>C3 Epidermoliză buloasă- medicamente = C19 din tabelul 2</t>
  </si>
  <si>
    <t>C3 Epidermoliză buloasă- materiale sanitare = C20 din tabelul 2</t>
  </si>
  <si>
    <t>Nr. bolnavi cu endoproteze</t>
  </si>
  <si>
    <t>Nr. bolnavi cu endoproteze tumorale</t>
  </si>
  <si>
    <t>Nr. bolnavi cu implant segmentar de coloană</t>
  </si>
  <si>
    <t>Număr bolnavi ADULŢI trataţi prin chirurgie spinală</t>
  </si>
  <si>
    <t>Număr bolnavi COPII trataţi prin instrumentaţie specifică</t>
  </si>
  <si>
    <t xml:space="preserve">Nr. TOTAL BOLNAVI </t>
  </si>
  <si>
    <t>Nr. bolnavi ADULŢI cu endoproteze</t>
  </si>
  <si>
    <t>Nr. bolnavi COPII cu endoproteze</t>
  </si>
  <si>
    <t>Nr. bolnavi ADULŢI cu endoproteze tumorale</t>
  </si>
  <si>
    <t>Nr. bolnavi COPII cu endoproteze tumorale</t>
  </si>
  <si>
    <t>Nr. bolnavi ADULŢI cu implant segmentar de coloană</t>
  </si>
  <si>
    <t>Nr. bolnavi COPII cu implant segmentar de coloană</t>
  </si>
  <si>
    <t>C25</t>
  </si>
  <si>
    <t xml:space="preserve">TABEL 2 SITUAŢIA CHELTUIELILOR PE TIPURI (LEI) </t>
  </si>
  <si>
    <t xml:space="preserve">Cheltuieli pentru endoproteze, pe tipuri de endoproteze </t>
  </si>
  <si>
    <t xml:space="preserve">CHELTUIELI pt. endoproteze </t>
  </si>
  <si>
    <t>CHELTUIELI pt. endoproteze tumorale</t>
  </si>
  <si>
    <t>CHELTUIELI pt. implant segmentar de coloană</t>
  </si>
  <si>
    <t>CHELTUIELI pt bolnavi ADULŢI trataţi prin chirurgie spinală</t>
  </si>
  <si>
    <t>CHELTUIELI pt bolnavi COPII trataţi prin instrumentaţie specifică</t>
  </si>
  <si>
    <t xml:space="preserve">CHELTUIELI pt TOTAL BOLNAVI </t>
  </si>
  <si>
    <t>bolnavi ADULŢI cu endoproteze</t>
  </si>
  <si>
    <t>bolnavi COPII cu endoproteze</t>
  </si>
  <si>
    <t>bolnavi ADULŢI cu endoproteze tumorale</t>
  </si>
  <si>
    <t>bolnavi COPII cu endoproteze tumorale</t>
  </si>
  <si>
    <t>bolnavi ADULŢI cu implant segmentar de coloană</t>
  </si>
  <si>
    <t>bolnavi COPII cu implant segmentar de coloană</t>
  </si>
  <si>
    <t xml:space="preserve">endoproteze tumorale </t>
  </si>
  <si>
    <t>implant segmentar</t>
  </si>
  <si>
    <t>instrumentaţie specifică</t>
  </si>
  <si>
    <t>C3 endoproteze = (C18 + C19) din tabelul 2</t>
  </si>
  <si>
    <t>C3 endoproteze tumorale = (C20+C21) din tabelul 2</t>
  </si>
  <si>
    <t>C3 chirurgie spinală=C24 din tabelul 2</t>
  </si>
  <si>
    <t>C3 instrumentaţie specifică=C25 din tabelul 2</t>
  </si>
  <si>
    <t xml:space="preserve"> </t>
  </si>
  <si>
    <t>C3</t>
  </si>
  <si>
    <t>C4</t>
  </si>
  <si>
    <t>C5</t>
  </si>
  <si>
    <t>C7</t>
  </si>
  <si>
    <t>C8</t>
  </si>
  <si>
    <t>C9</t>
  </si>
  <si>
    <t>C10</t>
  </si>
  <si>
    <t>C11</t>
  </si>
  <si>
    <t>C14</t>
  </si>
  <si>
    <t>C15</t>
  </si>
  <si>
    <t>Total</t>
  </si>
  <si>
    <t>C1</t>
  </si>
  <si>
    <t>C2</t>
  </si>
  <si>
    <t>C6</t>
  </si>
  <si>
    <t>C12</t>
  </si>
  <si>
    <t>C13</t>
  </si>
  <si>
    <t>ADO</t>
  </si>
  <si>
    <t>insulina</t>
  </si>
  <si>
    <t>Talasemie</t>
  </si>
  <si>
    <t>C4=C1+C2-C3</t>
  </si>
  <si>
    <t>C8=C5+C6-C7</t>
  </si>
  <si>
    <t>TOTAL</t>
  </si>
  <si>
    <t>alte endoproteze</t>
  </si>
  <si>
    <t>C16</t>
  </si>
  <si>
    <t>C18</t>
  </si>
  <si>
    <t xml:space="preserve">Nr. endoproteze </t>
  </si>
  <si>
    <t>C17</t>
  </si>
  <si>
    <t>C19</t>
  </si>
  <si>
    <t xml:space="preserve">Hemofilie </t>
  </si>
  <si>
    <t>Total bolnavi cu hemofilie</t>
  </si>
  <si>
    <t>Cheltuieli totale</t>
  </si>
  <si>
    <t>Nr. total bolnavi</t>
  </si>
  <si>
    <t>C17=C1+…+C16</t>
  </si>
  <si>
    <t>C0</t>
  </si>
  <si>
    <t>(Se completează luna sau perioada de raportare conform Normelor tehnice de realizare a programelor naţionale de sănătate curative.)</t>
  </si>
  <si>
    <t>MEDICAMENTE ELIBERATE ÎN BAZA CONTRACTELOR COST - VOLUM</t>
  </si>
  <si>
    <t>TABEL 1 SITUAŢIA BOLNAVILOR TRATAŢI CU MEDICAMENTE CARE FAC OBIECTUL CONTRACTELOR COST-VOLUM ŞI A CHELTUIELILOR AFERENTE  (LEI)</t>
  </si>
  <si>
    <t>Nr. bolnavi cărora li s-au eliberat medicamente:</t>
  </si>
  <si>
    <t>bolnavi cu afecţiuni oncologice</t>
  </si>
  <si>
    <t>C10=C8+C9</t>
  </si>
  <si>
    <t>Afecţiune</t>
  </si>
  <si>
    <t>C3 hemofilie = C20 din tabelul 1</t>
  </si>
  <si>
    <t>C3 talasemie = C21 din tabelul 1</t>
  </si>
  <si>
    <t>C3 TOTAL = C22 din tabelul 1</t>
  </si>
  <si>
    <t>Hemofilie congenitala fara inhibitori/boală von Willebrand</t>
  </si>
  <si>
    <t>Hemofilie congenitala cu inhibitori</t>
  </si>
  <si>
    <t>hemofilie congenitală cu şi fără inhibitori, pentru tratamentul de substituţie în cazul intervenţiilor chirurgicale şi ortopedice</t>
  </si>
  <si>
    <t>hemofilia dobândită clinic manifestă</t>
  </si>
  <si>
    <t>substituţia profilactică continuă</t>
  </si>
  <si>
    <t>substituţia profilactică intermitentă/ de scurtă durată</t>
  </si>
  <si>
    <t>tratamentul "on demand" (curativ) al accidentelor hemoragice</t>
  </si>
  <si>
    <t>profilaxia secundară regulata pe termen lung</t>
  </si>
  <si>
    <t>profilaxia secundară pe termen scurt/ intermitentă</t>
  </si>
  <si>
    <t>tratamentul de oprire a sângerărilor</t>
  </si>
  <si>
    <t>substituţia profilactică intermitentă/de scurtă durată</t>
  </si>
  <si>
    <t>profilaxia secundară pe termen scurt/intermitentă</t>
  </si>
  <si>
    <t>C11=C9+C10</t>
  </si>
  <si>
    <t>C22=C20+C21</t>
  </si>
  <si>
    <t>Nr. Total bolnavi</t>
  </si>
  <si>
    <t>fibroză pulmonară idiopatică</t>
  </si>
  <si>
    <t>distrofie musculară Duchenne</t>
  </si>
  <si>
    <t>angioedem ereditar</t>
  </si>
  <si>
    <t>medicamente aferente DCI-uri marcate cu  (**)1,   conform  Hotararii Guvernului nr. 720/2008 cu modificarile si completarile ulterioare</t>
  </si>
  <si>
    <t>C14=C10+C13</t>
  </si>
  <si>
    <t>C3=C8+C11 din tabelul 1</t>
  </si>
  <si>
    <t>CASA  DE ASIGURĂRI DE SĂNĂTATE VRANCEA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</si>
</sst>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#,##0.00\ _l_e_i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#0"/>
    <numFmt numFmtId="200" formatCode="[$¥€-2]\ #,##0.00_);[Red]\([$¥€-2]\ #,##0.00\)"/>
  </numFmts>
  <fonts count="3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10" fillId="21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20" borderId="7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9" fillId="20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0" fillId="21" borderId="3" applyNumberFormat="0" applyAlignment="0" applyProtection="0"/>
    <xf numFmtId="0" fontId="22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0" fontId="0" fillId="0" borderId="0" xfId="89">
      <alignment/>
      <protection/>
    </xf>
    <xf numFmtId="0" fontId="2" fillId="0" borderId="0" xfId="89" applyFont="1" applyFill="1">
      <alignment/>
      <protection/>
    </xf>
    <xf numFmtId="0" fontId="3" fillId="0" borderId="0" xfId="89" applyFont="1" applyFill="1">
      <alignment/>
      <protection/>
    </xf>
    <xf numFmtId="0" fontId="3" fillId="0" borderId="0" xfId="89" applyFont="1" applyFill="1" applyBorder="1">
      <alignment/>
      <protection/>
    </xf>
    <xf numFmtId="0" fontId="3" fillId="0" borderId="0" xfId="89" applyFont="1">
      <alignment/>
      <protection/>
    </xf>
    <xf numFmtId="0" fontId="3" fillId="0" borderId="0" xfId="89" applyFont="1" applyFill="1">
      <alignment/>
      <protection/>
    </xf>
    <xf numFmtId="0" fontId="0" fillId="0" borderId="0" xfId="89" applyFill="1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wrapText="1"/>
    </xf>
    <xf numFmtId="2" fontId="0" fillId="0" borderId="0" xfId="0" applyNumberFormat="1" applyFont="1" applyFill="1" applyAlignment="1">
      <alignment horizontal="justify" wrapText="1"/>
    </xf>
    <xf numFmtId="4" fontId="3" fillId="0" borderId="17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Alignment="1">
      <alignment/>
    </xf>
    <xf numFmtId="2" fontId="2" fillId="0" borderId="0" xfId="90" applyNumberFormat="1" applyFont="1" applyFill="1" applyBorder="1" applyAlignment="1">
      <alignment vertical="center" wrapText="1"/>
      <protection/>
    </xf>
    <xf numFmtId="2" fontId="0" fillId="0" borderId="0" xfId="0" applyNumberFormat="1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3" xfId="96" applyNumberFormat="1" applyFont="1" applyFill="1" applyBorder="1" applyAlignment="1">
      <alignment horizontal="center" vertical="center" wrapText="1"/>
      <protection/>
    </xf>
    <xf numFmtId="3" fontId="1" fillId="0" borderId="10" xfId="96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1" fillId="0" borderId="17" xfId="96" applyNumberFormat="1" applyFont="1" applyFill="1" applyBorder="1" applyAlignment="1">
      <alignment horizontal="center" vertical="center" wrapText="1"/>
      <protection/>
    </xf>
    <xf numFmtId="4" fontId="0" fillId="0" borderId="17" xfId="0" applyNumberFormat="1" applyFont="1" applyFill="1" applyBorder="1" applyAlignment="1">
      <alignment horizontal="center"/>
    </xf>
    <xf numFmtId="4" fontId="0" fillId="0" borderId="18" xfId="9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vertical="center" wrapText="1"/>
    </xf>
    <xf numFmtId="0" fontId="2" fillId="0" borderId="0" xfId="90" applyFont="1" applyFill="1">
      <alignment/>
      <protection/>
    </xf>
    <xf numFmtId="0" fontId="3" fillId="0" borderId="0" xfId="90" applyFont="1" applyFill="1">
      <alignment/>
      <protection/>
    </xf>
    <xf numFmtId="0" fontId="3" fillId="0" borderId="0" xfId="90" applyFont="1" applyFill="1" applyBorder="1">
      <alignment/>
      <protection/>
    </xf>
    <xf numFmtId="0" fontId="0" fillId="0" borderId="0" xfId="90" applyFill="1">
      <alignment/>
      <protection/>
    </xf>
    <xf numFmtId="0" fontId="0" fillId="0" borderId="0" xfId="90" applyFont="1">
      <alignment/>
      <protection/>
    </xf>
    <xf numFmtId="193" fontId="0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25" xfId="90" applyFont="1" applyFill="1" applyBorder="1" applyAlignment="1">
      <alignment horizontal="center" vertical="center" wrapText="1"/>
      <protection/>
    </xf>
    <xf numFmtId="0" fontId="2" fillId="0" borderId="0" xfId="90" applyFont="1" applyFill="1">
      <alignment/>
      <protection/>
    </xf>
    <xf numFmtId="0" fontId="2" fillId="0" borderId="0" xfId="90" applyFont="1" applyFill="1" applyAlignment="1">
      <alignment vertical="top"/>
      <protection/>
    </xf>
    <xf numFmtId="3" fontId="2" fillId="0" borderId="23" xfId="90" applyNumberFormat="1" applyFont="1" applyFill="1" applyBorder="1" applyAlignment="1">
      <alignment horizontal="center" vertical="center" wrapText="1"/>
      <protection/>
    </xf>
    <xf numFmtId="0" fontId="2" fillId="0" borderId="11" xfId="90" applyFont="1" applyFill="1" applyBorder="1" applyAlignment="1">
      <alignment horizontal="center" vertical="center" wrapText="1"/>
      <protection/>
    </xf>
    <xf numFmtId="0" fontId="2" fillId="0" borderId="0" xfId="90" applyFont="1" applyFill="1" applyBorder="1">
      <alignment/>
      <protection/>
    </xf>
    <xf numFmtId="0" fontId="3" fillId="0" borderId="0" xfId="90" applyFont="1">
      <alignment/>
      <protection/>
    </xf>
    <xf numFmtId="0" fontId="2" fillId="0" borderId="13" xfId="90" applyFont="1" applyFill="1" applyBorder="1" applyAlignment="1">
      <alignment horizontal="center" vertical="center" wrapText="1"/>
      <protection/>
    </xf>
    <xf numFmtId="0" fontId="2" fillId="0" borderId="10" xfId="90" applyFont="1" applyFill="1" applyBorder="1" applyAlignment="1">
      <alignment horizontal="center" vertical="center" wrapText="1"/>
      <protection/>
    </xf>
    <xf numFmtId="0" fontId="2" fillId="0" borderId="0" xfId="90" applyFont="1" applyFill="1" applyBorder="1" applyAlignment="1">
      <alignment horizontal="center" vertical="center" wrapText="1"/>
      <protection/>
    </xf>
    <xf numFmtId="3" fontId="2" fillId="0" borderId="21" xfId="90" applyNumberFormat="1" applyFont="1" applyFill="1" applyBorder="1" applyAlignment="1">
      <alignment horizontal="center" vertical="center" wrapText="1"/>
      <protection/>
    </xf>
    <xf numFmtId="3" fontId="2" fillId="0" borderId="11" xfId="90" applyNumberFormat="1" applyFont="1" applyFill="1" applyBorder="1" applyAlignment="1">
      <alignment horizontal="center" vertical="center" wrapText="1"/>
      <protection/>
    </xf>
    <xf numFmtId="3" fontId="2" fillId="0" borderId="13" xfId="90" applyNumberFormat="1" applyFont="1" applyFill="1" applyBorder="1" applyAlignment="1">
      <alignment horizontal="center" vertical="center" wrapText="1"/>
      <protection/>
    </xf>
    <xf numFmtId="0" fontId="3" fillId="0" borderId="0" xfId="90" applyFont="1" applyFill="1">
      <alignment/>
      <protection/>
    </xf>
    <xf numFmtId="0" fontId="3" fillId="0" borderId="0" xfId="90" applyFont="1">
      <alignment/>
      <protection/>
    </xf>
    <xf numFmtId="0" fontId="2" fillId="0" borderId="0" xfId="90" applyFont="1" applyFill="1" applyAlignment="1">
      <alignment vertical="center" wrapText="1"/>
      <protection/>
    </xf>
    <xf numFmtId="0" fontId="0" fillId="0" borderId="0" xfId="90" applyFont="1" applyFill="1">
      <alignment/>
      <protection/>
    </xf>
    <xf numFmtId="0" fontId="2" fillId="0" borderId="0" xfId="90" applyFont="1">
      <alignment/>
      <protection/>
    </xf>
    <xf numFmtId="0" fontId="2" fillId="0" borderId="26" xfId="90" applyFont="1" applyFill="1" applyBorder="1" applyAlignment="1">
      <alignment horizontal="center" vertical="center" wrapText="1"/>
      <protection/>
    </xf>
    <xf numFmtId="0" fontId="2" fillId="0" borderId="22" xfId="90" applyFont="1" applyFill="1" applyBorder="1" applyAlignment="1">
      <alignment horizontal="center" vertical="center" wrapText="1"/>
      <protection/>
    </xf>
    <xf numFmtId="0" fontId="2" fillId="0" borderId="27" xfId="90" applyFont="1" applyFill="1" applyBorder="1" applyAlignment="1">
      <alignment horizontal="left" vertical="center" wrapText="1"/>
      <protection/>
    </xf>
    <xf numFmtId="0" fontId="2" fillId="0" borderId="28" xfId="90" applyFont="1" applyFill="1" applyBorder="1" applyAlignment="1">
      <alignment horizontal="left" vertical="center" wrapText="1"/>
      <protection/>
    </xf>
    <xf numFmtId="0" fontId="2" fillId="0" borderId="29" xfId="90" applyFont="1" applyFill="1" applyBorder="1" applyAlignment="1">
      <alignment horizontal="center" vertical="center" wrapText="1"/>
      <protection/>
    </xf>
    <xf numFmtId="0" fontId="2" fillId="0" borderId="0" xfId="90" applyFont="1" applyFill="1" applyAlignment="1">
      <alignment/>
      <protection/>
    </xf>
    <xf numFmtId="3" fontId="2" fillId="0" borderId="10" xfId="90" applyNumberFormat="1" applyFont="1" applyFill="1" applyBorder="1" applyAlignment="1">
      <alignment horizontal="center" vertical="center" wrapText="1"/>
      <protection/>
    </xf>
    <xf numFmtId="0" fontId="3" fillId="0" borderId="0" xfId="90" applyFont="1" applyFill="1" applyBorder="1" applyAlignment="1">
      <alignment horizontal="center" vertical="center" wrapText="1"/>
      <protection/>
    </xf>
    <xf numFmtId="0" fontId="3" fillId="0" borderId="0" xfId="93" applyFont="1" applyFill="1">
      <alignment/>
      <protection/>
    </xf>
    <xf numFmtId="2" fontId="2" fillId="0" borderId="30" xfId="9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29" fillId="0" borderId="0" xfId="90" applyFont="1">
      <alignment/>
      <protection/>
    </xf>
    <xf numFmtId="4" fontId="1" fillId="0" borderId="31" xfId="90" applyNumberFormat="1" applyFont="1" applyFill="1" applyBorder="1" applyAlignment="1">
      <alignment horizontal="center" vertical="center" wrapText="1"/>
      <protection/>
    </xf>
    <xf numFmtId="0" fontId="0" fillId="0" borderId="16" xfId="90" applyFont="1" applyFill="1" applyBorder="1">
      <alignment/>
      <protection/>
    </xf>
    <xf numFmtId="0" fontId="0" fillId="0" borderId="17" xfId="90" applyFont="1" applyFill="1" applyBorder="1">
      <alignment/>
      <protection/>
    </xf>
    <xf numFmtId="4" fontId="0" fillId="0" borderId="17" xfId="90" applyNumberFormat="1" applyFont="1" applyFill="1" applyBorder="1">
      <alignment/>
      <protection/>
    </xf>
    <xf numFmtId="4" fontId="0" fillId="0" borderId="18" xfId="90" applyNumberFormat="1" applyFont="1" applyFill="1" applyBorder="1">
      <alignment/>
      <protection/>
    </xf>
    <xf numFmtId="0" fontId="29" fillId="0" borderId="0" xfId="0" applyFont="1" applyFill="1" applyAlignment="1">
      <alignment/>
    </xf>
    <xf numFmtId="0" fontId="0" fillId="0" borderId="0" xfId="90" applyFont="1">
      <alignment/>
      <protection/>
    </xf>
    <xf numFmtId="0" fontId="30" fillId="0" borderId="0" xfId="90" applyFont="1" applyFill="1">
      <alignment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4" fontId="30" fillId="0" borderId="0" xfId="0" applyNumberFormat="1" applyFont="1" applyFill="1" applyAlignment="1">
      <alignment vertical="center" wrapText="1"/>
    </xf>
    <xf numFmtId="0" fontId="29" fillId="0" borderId="0" xfId="90" applyFont="1" applyFill="1">
      <alignment/>
      <protection/>
    </xf>
    <xf numFmtId="0" fontId="29" fillId="0" borderId="0" xfId="90" applyFont="1">
      <alignment/>
      <protection/>
    </xf>
    <xf numFmtId="0" fontId="29" fillId="0" borderId="16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29" fillId="0" borderId="32" xfId="0" applyFont="1" applyFill="1" applyBorder="1" applyAlignment="1">
      <alignment/>
    </xf>
    <xf numFmtId="198" fontId="30" fillId="0" borderId="18" xfId="0" applyNumberFormat="1" applyFont="1" applyFill="1" applyBorder="1" applyAlignment="1">
      <alignment/>
    </xf>
    <xf numFmtId="193" fontId="0" fillId="0" borderId="28" xfId="0" applyNumberFormat="1" applyFont="1" applyFill="1" applyBorder="1" applyAlignment="1">
      <alignment/>
    </xf>
    <xf numFmtId="193" fontId="0" fillId="0" borderId="29" xfId="0" applyNumberFormat="1" applyFont="1" applyFill="1" applyBorder="1" applyAlignment="1">
      <alignment/>
    </xf>
    <xf numFmtId="193" fontId="1" fillId="0" borderId="17" xfId="0" applyNumberFormat="1" applyFont="1" applyFill="1" applyBorder="1" applyAlignment="1">
      <alignment/>
    </xf>
    <xf numFmtId="193" fontId="0" fillId="0" borderId="17" xfId="0" applyNumberFormat="1" applyFont="1" applyFill="1" applyBorder="1" applyAlignment="1">
      <alignment/>
    </xf>
    <xf numFmtId="193" fontId="0" fillId="0" borderId="32" xfId="0" applyNumberFormat="1" applyFont="1" applyFill="1" applyBorder="1" applyAlignment="1">
      <alignment/>
    </xf>
    <xf numFmtId="193" fontId="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3" fontId="0" fillId="0" borderId="33" xfId="0" applyNumberFormat="1" applyFont="1" applyFill="1" applyBorder="1" applyAlignment="1">
      <alignment horizontal="center" vertical="center" wrapText="1"/>
    </xf>
    <xf numFmtId="193" fontId="1" fillId="0" borderId="34" xfId="0" applyNumberFormat="1" applyFont="1" applyFill="1" applyBorder="1" applyAlignment="1">
      <alignment horizontal="center" vertical="center" wrapText="1"/>
    </xf>
    <xf numFmtId="193" fontId="0" fillId="0" borderId="33" xfId="0" applyNumberFormat="1" applyFont="1" applyFill="1" applyBorder="1" applyAlignment="1">
      <alignment horizontal="center" vertical="center" wrapText="1"/>
    </xf>
    <xf numFmtId="193" fontId="0" fillId="0" borderId="23" xfId="0" applyNumberFormat="1" applyFont="1" applyFill="1" applyBorder="1" applyAlignment="1">
      <alignment horizontal="center"/>
    </xf>
    <xf numFmtId="193" fontId="1" fillId="0" borderId="22" xfId="0" applyNumberFormat="1" applyFont="1" applyFill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16" xfId="90" applyFont="1" applyFill="1" applyBorder="1">
      <alignment/>
      <protection/>
    </xf>
    <xf numFmtId="4" fontId="0" fillId="0" borderId="17" xfId="90" applyNumberFormat="1" applyFont="1" applyFill="1" applyBorder="1" applyAlignment="1">
      <alignment horizontal="center" vertical="center" wrapText="1"/>
      <protection/>
    </xf>
    <xf numFmtId="0" fontId="0" fillId="0" borderId="0" xfId="90" applyFont="1" applyFill="1">
      <alignment/>
      <protection/>
    </xf>
    <xf numFmtId="0" fontId="2" fillId="0" borderId="0" xfId="89" applyFont="1" applyFill="1">
      <alignment/>
      <protection/>
    </xf>
    <xf numFmtId="3" fontId="3" fillId="0" borderId="35" xfId="89" applyNumberFormat="1" applyFont="1" applyFill="1" applyBorder="1" applyAlignment="1">
      <alignment horizontal="center" vertical="center" wrapText="1"/>
      <protection/>
    </xf>
    <xf numFmtId="3" fontId="3" fillId="0" borderId="36" xfId="89" applyNumberFormat="1" applyFont="1" applyFill="1" applyBorder="1" applyAlignment="1">
      <alignment horizontal="center" vertical="center" wrapText="1"/>
      <protection/>
    </xf>
    <xf numFmtId="0" fontId="3" fillId="0" borderId="0" xfId="89" applyFont="1" applyFill="1" applyAlignment="1">
      <alignment horizontal="center"/>
      <protection/>
    </xf>
    <xf numFmtId="0" fontId="3" fillId="0" borderId="0" xfId="89" applyFont="1" applyAlignment="1">
      <alignment horizontal="center"/>
      <protection/>
    </xf>
    <xf numFmtId="3" fontId="3" fillId="0" borderId="11" xfId="89" applyNumberFormat="1" applyFont="1" applyFill="1" applyBorder="1" applyAlignment="1">
      <alignment horizontal="center" vertical="center" wrapText="1"/>
      <protection/>
    </xf>
    <xf numFmtId="3" fontId="3" fillId="0" borderId="13" xfId="89" applyNumberFormat="1" applyFont="1" applyFill="1" applyBorder="1" applyAlignment="1">
      <alignment horizontal="center" vertical="center" wrapText="1"/>
      <protection/>
    </xf>
    <xf numFmtId="0" fontId="3" fillId="0" borderId="13" xfId="89" applyFont="1" applyFill="1" applyBorder="1" applyAlignment="1">
      <alignment horizontal="center" vertical="center" wrapText="1"/>
      <protection/>
    </xf>
    <xf numFmtId="0" fontId="3" fillId="0" borderId="10" xfId="89" applyFont="1" applyFill="1" applyBorder="1" applyAlignment="1">
      <alignment horizontal="center" vertical="center" wrapText="1"/>
      <protection/>
    </xf>
    <xf numFmtId="0" fontId="3" fillId="0" borderId="0" xfId="89" applyFont="1" applyFill="1" applyAlignment="1">
      <alignment horizontal="center" vertical="center" wrapText="1"/>
      <protection/>
    </xf>
    <xf numFmtId="0" fontId="3" fillId="0" borderId="0" xfId="89" applyFont="1" applyAlignment="1">
      <alignment horizontal="center" vertical="center" wrapText="1"/>
      <protection/>
    </xf>
    <xf numFmtId="4" fontId="3" fillId="0" borderId="37" xfId="89" applyNumberFormat="1" applyFont="1" applyFill="1" applyBorder="1" applyAlignment="1">
      <alignment horizontal="right"/>
      <protection/>
    </xf>
    <xf numFmtId="0" fontId="0" fillId="0" borderId="0" xfId="89" applyFont="1" applyFill="1">
      <alignment/>
      <protection/>
    </xf>
    <xf numFmtId="0" fontId="0" fillId="0" borderId="0" xfId="89" applyFont="1">
      <alignment/>
      <protection/>
    </xf>
    <xf numFmtId="0" fontId="27" fillId="0" borderId="0" xfId="89" applyFont="1" applyFill="1">
      <alignment/>
      <protection/>
    </xf>
    <xf numFmtId="4" fontId="0" fillId="0" borderId="0" xfId="89" applyNumberFormat="1" applyFont="1" applyFill="1">
      <alignment/>
      <protection/>
    </xf>
    <xf numFmtId="2" fontId="0" fillId="0" borderId="0" xfId="89" applyNumberFormat="1" applyFill="1">
      <alignment/>
      <protection/>
    </xf>
    <xf numFmtId="4" fontId="0" fillId="0" borderId="0" xfId="89" applyNumberFormat="1" applyFill="1">
      <alignment/>
      <protection/>
    </xf>
    <xf numFmtId="0" fontId="24" fillId="0" borderId="0" xfId="89" applyFont="1" applyFill="1">
      <alignment/>
      <protection/>
    </xf>
    <xf numFmtId="0" fontId="24" fillId="0" borderId="0" xfId="89" applyFont="1">
      <alignment/>
      <protection/>
    </xf>
    <xf numFmtId="0" fontId="2" fillId="0" borderId="38" xfId="0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3" fillId="0" borderId="38" xfId="89" applyFont="1" applyFill="1" applyBorder="1" applyAlignment="1">
      <alignment horizontal="center" vertical="center" wrapText="1"/>
      <protection/>
    </xf>
    <xf numFmtId="4" fontId="24" fillId="0" borderId="38" xfId="89" applyNumberFormat="1" applyFont="1" applyFill="1" applyBorder="1" applyAlignment="1">
      <alignment horizontal="right" vertical="center" wrapText="1"/>
      <protection/>
    </xf>
    <xf numFmtId="3" fontId="3" fillId="0" borderId="42" xfId="89" applyNumberFormat="1" applyFont="1" applyFill="1" applyBorder="1" applyAlignment="1">
      <alignment horizontal="right"/>
      <protection/>
    </xf>
    <xf numFmtId="3" fontId="3" fillId="0" borderId="37" xfId="89" applyNumberFormat="1" applyFont="1" applyFill="1" applyBorder="1" applyAlignment="1">
      <alignment horizontal="right"/>
      <protection/>
    </xf>
    <xf numFmtId="4" fontId="3" fillId="0" borderId="43" xfId="89" applyNumberFormat="1" applyFont="1" applyFill="1" applyBorder="1" applyAlignment="1">
      <alignment horizontal="right"/>
      <protection/>
    </xf>
    <xf numFmtId="0" fontId="3" fillId="0" borderId="0" xfId="89" applyFont="1" applyFill="1" applyAlignment="1">
      <alignment horizontal="right"/>
      <protection/>
    </xf>
    <xf numFmtId="0" fontId="3" fillId="0" borderId="0" xfId="89" applyFont="1" applyAlignment="1">
      <alignment horizontal="right"/>
      <protection/>
    </xf>
    <xf numFmtId="0" fontId="28" fillId="0" borderId="0" xfId="94" applyFont="1" applyFill="1" applyAlignment="1">
      <alignment horizontal="center" vertical="center" wrapText="1"/>
      <protection/>
    </xf>
    <xf numFmtId="0" fontId="27" fillId="0" borderId="0" xfId="94" applyFont="1" applyFill="1" applyAlignment="1">
      <alignment horizontal="center" vertical="center" wrapText="1"/>
      <protection/>
    </xf>
    <xf numFmtId="0" fontId="0" fillId="0" borderId="0" xfId="94" applyFill="1" applyAlignment="1">
      <alignment horizontal="center" vertical="center" wrapText="1"/>
      <protection/>
    </xf>
    <xf numFmtId="0" fontId="27" fillId="0" borderId="0" xfId="94" applyFont="1" applyFill="1">
      <alignment/>
      <protection/>
    </xf>
    <xf numFmtId="193" fontId="1" fillId="0" borderId="30" xfId="90" applyNumberFormat="1" applyFont="1" applyFill="1" applyBorder="1" applyAlignment="1">
      <alignment horizontal="center" vertical="center" wrapText="1"/>
      <protection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0" xfId="94" applyFont="1" applyFill="1">
      <alignment/>
      <protection/>
    </xf>
    <xf numFmtId="0" fontId="0" fillId="0" borderId="0" xfId="94" applyFont="1" applyFill="1">
      <alignment/>
      <protection/>
    </xf>
    <xf numFmtId="0" fontId="28" fillId="0" borderId="46" xfId="94" applyFont="1" applyFill="1" applyBorder="1" applyAlignment="1">
      <alignment horizontal="center" vertical="center" wrapText="1"/>
      <protection/>
    </xf>
    <xf numFmtId="0" fontId="27" fillId="0" borderId="16" xfId="94" applyFont="1" applyFill="1" applyBorder="1" applyAlignment="1">
      <alignment horizontal="center" vertical="center" wrapText="1"/>
      <protection/>
    </xf>
    <xf numFmtId="0" fontId="27" fillId="0" borderId="47" xfId="94" applyFont="1" applyFill="1" applyBorder="1" applyAlignment="1">
      <alignment horizontal="center" vertical="center" wrapText="1"/>
      <protection/>
    </xf>
    <xf numFmtId="0" fontId="27" fillId="0" borderId="17" xfId="94" applyFont="1" applyFill="1" applyBorder="1" applyAlignment="1">
      <alignment horizontal="center" vertical="center" wrapText="1"/>
      <protection/>
    </xf>
    <xf numFmtId="0" fontId="28" fillId="0" borderId="17" xfId="94" applyFont="1" applyFill="1" applyBorder="1" applyAlignment="1">
      <alignment horizontal="center" vertical="center" wrapText="1"/>
      <protection/>
    </xf>
    <xf numFmtId="193" fontId="27" fillId="0" borderId="17" xfId="94" applyNumberFormat="1" applyFont="1" applyFill="1" applyBorder="1" applyAlignment="1">
      <alignment horizontal="center" vertical="center" wrapText="1"/>
      <protection/>
    </xf>
    <xf numFmtId="193" fontId="28" fillId="0" borderId="17" xfId="94" applyNumberFormat="1" applyFont="1" applyFill="1" applyBorder="1" applyAlignment="1">
      <alignment horizontal="center" vertical="center" wrapText="1"/>
      <protection/>
    </xf>
    <xf numFmtId="0" fontId="2" fillId="0" borderId="0" xfId="90" applyFont="1" applyFill="1" applyAlignment="1">
      <alignment horizontal="right"/>
      <protection/>
    </xf>
    <xf numFmtId="0" fontId="2" fillId="0" borderId="46" xfId="90" applyFont="1" applyFill="1" applyBorder="1" applyAlignment="1">
      <alignment horizontal="center" vertical="center" wrapText="1"/>
      <protection/>
    </xf>
    <xf numFmtId="0" fontId="28" fillId="0" borderId="46" xfId="94" applyFont="1" applyFill="1" applyBorder="1" applyAlignment="1">
      <alignment vertical="center" wrapText="1"/>
      <protection/>
    </xf>
    <xf numFmtId="193" fontId="27" fillId="0" borderId="46" xfId="94" applyNumberFormat="1" applyFont="1" applyFill="1" applyBorder="1" applyAlignment="1">
      <alignment horizontal="center" vertical="center" wrapText="1"/>
      <protection/>
    </xf>
    <xf numFmtId="193" fontId="1" fillId="0" borderId="46" xfId="94" applyNumberFormat="1" applyFont="1" applyFill="1" applyBorder="1" applyAlignment="1">
      <alignment horizontal="center" vertical="center"/>
      <protection/>
    </xf>
    <xf numFmtId="193" fontId="1" fillId="0" borderId="0" xfId="94" applyNumberFormat="1" applyFont="1" applyFill="1" applyBorder="1" applyAlignment="1">
      <alignment horizontal="center" vertical="center"/>
      <protection/>
    </xf>
    <xf numFmtId="0" fontId="0" fillId="0" borderId="0" xfId="94" applyFill="1">
      <alignment/>
      <protection/>
    </xf>
    <xf numFmtId="0" fontId="28" fillId="0" borderId="48" xfId="94" applyFont="1" applyFill="1" applyBorder="1" applyAlignment="1">
      <alignment horizontal="center" vertical="center" wrapText="1"/>
      <protection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89" applyFont="1" applyFill="1" applyAlignment="1">
      <alignment vertical="top"/>
      <protection/>
    </xf>
    <xf numFmtId="0" fontId="3" fillId="0" borderId="0" xfId="89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28" fillId="0" borderId="17" xfId="94" applyNumberFormat="1" applyFont="1" applyFill="1" applyBorder="1" applyAlignment="1">
      <alignment horizontal="center" vertical="center" wrapText="1"/>
      <protection/>
    </xf>
    <xf numFmtId="193" fontId="33" fillId="0" borderId="46" xfId="94" applyNumberFormat="1" applyFont="1" applyFill="1" applyBorder="1" applyAlignment="1">
      <alignment horizontal="center" vertical="center" wrapText="1"/>
      <protection/>
    </xf>
    <xf numFmtId="193" fontId="34" fillId="0" borderId="46" xfId="94" applyNumberFormat="1" applyFont="1" applyFill="1" applyBorder="1" applyAlignment="1">
      <alignment horizontal="center" vertical="center"/>
      <protection/>
    </xf>
    <xf numFmtId="193" fontId="35" fillId="0" borderId="46" xfId="94" applyNumberFormat="1" applyFont="1" applyFill="1" applyBorder="1" applyAlignment="1">
      <alignment horizontal="center" vertical="center" wrapText="1"/>
      <protection/>
    </xf>
    <xf numFmtId="4" fontId="0" fillId="0" borderId="30" xfId="90" applyNumberFormat="1" applyFont="1" applyFill="1" applyBorder="1" applyAlignment="1">
      <alignment horizontal="center" vertical="center" wrapText="1"/>
      <protection/>
    </xf>
    <xf numFmtId="3" fontId="2" fillId="0" borderId="51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8" fillId="0" borderId="53" xfId="94" applyFont="1" applyFill="1" applyBorder="1" applyAlignment="1">
      <alignment horizontal="center" vertical="center" wrapText="1"/>
      <protection/>
    </xf>
    <xf numFmtId="0" fontId="28" fillId="0" borderId="54" xfId="94" applyFont="1" applyFill="1" applyBorder="1" applyAlignment="1">
      <alignment horizontal="center" vertical="center" wrapText="1"/>
      <protection/>
    </xf>
    <xf numFmtId="0" fontId="28" fillId="0" borderId="55" xfId="94" applyFont="1" applyFill="1" applyBorder="1" applyAlignment="1">
      <alignment horizontal="center" vertical="center" wrapText="1"/>
      <protection/>
    </xf>
    <xf numFmtId="0" fontId="2" fillId="0" borderId="0" xfId="90" applyFont="1" applyFill="1" applyAlignment="1">
      <alignment horizontal="left" vertical="center" wrapText="1"/>
      <protection/>
    </xf>
    <xf numFmtId="0" fontId="28" fillId="0" borderId="56" xfId="94" applyFont="1" applyFill="1" applyBorder="1" applyAlignment="1">
      <alignment horizontal="center" vertical="center" wrapText="1"/>
      <protection/>
    </xf>
    <xf numFmtId="0" fontId="28" fillId="0" borderId="44" xfId="94" applyFont="1" applyFill="1" applyBorder="1" applyAlignment="1">
      <alignment horizontal="center" vertical="center" wrapText="1"/>
      <protection/>
    </xf>
    <xf numFmtId="0" fontId="28" fillId="0" borderId="45" xfId="94" applyFont="1" applyFill="1" applyBorder="1" applyAlignment="1">
      <alignment horizontal="center" vertical="center" wrapText="1"/>
      <protection/>
    </xf>
    <xf numFmtId="0" fontId="28" fillId="0" borderId="57" xfId="94" applyFont="1" applyFill="1" applyBorder="1" applyAlignment="1">
      <alignment horizontal="center" vertical="center" wrapText="1"/>
      <protection/>
    </xf>
    <xf numFmtId="0" fontId="28" fillId="0" borderId="58" xfId="94" applyFont="1" applyFill="1" applyBorder="1" applyAlignment="1">
      <alignment horizontal="center" vertical="center" wrapText="1"/>
      <protection/>
    </xf>
    <xf numFmtId="0" fontId="28" fillId="0" borderId="59" xfId="94" applyFont="1" applyFill="1" applyBorder="1" applyAlignment="1">
      <alignment horizontal="center" vertical="center" wrapText="1"/>
      <protection/>
    </xf>
    <xf numFmtId="0" fontId="28" fillId="0" borderId="60" xfId="94" applyFont="1" applyFill="1" applyBorder="1" applyAlignment="1">
      <alignment horizontal="center" vertical="center" wrapText="1"/>
      <protection/>
    </xf>
    <xf numFmtId="3" fontId="2" fillId="0" borderId="23" xfId="90" applyNumberFormat="1" applyFont="1" applyFill="1" applyBorder="1" applyAlignment="1">
      <alignment horizontal="center" vertical="center" wrapText="1"/>
      <protection/>
    </xf>
    <xf numFmtId="3" fontId="2" fillId="0" borderId="38" xfId="90" applyNumberFormat="1" applyFont="1" applyFill="1" applyBorder="1" applyAlignment="1">
      <alignment horizontal="center" vertical="center" wrapText="1"/>
      <protection/>
    </xf>
    <xf numFmtId="3" fontId="2" fillId="0" borderId="52" xfId="90" applyNumberFormat="1" applyFont="1" applyFill="1" applyBorder="1" applyAlignment="1">
      <alignment horizontal="center" vertical="center" wrapText="1"/>
      <protection/>
    </xf>
    <xf numFmtId="3" fontId="2" fillId="0" borderId="59" xfId="90" applyNumberFormat="1" applyFont="1" applyFill="1" applyBorder="1" applyAlignment="1">
      <alignment horizontal="center" vertical="center" wrapText="1"/>
      <protection/>
    </xf>
    <xf numFmtId="3" fontId="2" fillId="0" borderId="51" xfId="90" applyNumberFormat="1" applyFont="1" applyFill="1" applyBorder="1" applyAlignment="1">
      <alignment horizontal="center" vertical="center" wrapText="1"/>
      <protection/>
    </xf>
    <xf numFmtId="3" fontId="2" fillId="0" borderId="30" xfId="90" applyNumberFormat="1" applyFont="1" applyFill="1" applyBorder="1" applyAlignment="1">
      <alignment horizontal="center" vertical="center" wrapText="1"/>
      <protection/>
    </xf>
    <xf numFmtId="3" fontId="2" fillId="0" borderId="61" xfId="90" applyNumberFormat="1" applyFont="1" applyFill="1" applyBorder="1" applyAlignment="1">
      <alignment horizontal="center" vertical="center" wrapText="1"/>
      <protection/>
    </xf>
    <xf numFmtId="3" fontId="2" fillId="0" borderId="62" xfId="90" applyNumberFormat="1" applyFont="1" applyFill="1" applyBorder="1" applyAlignment="1">
      <alignment horizontal="center" vertical="center" wrapText="1"/>
      <protection/>
    </xf>
    <xf numFmtId="3" fontId="2" fillId="0" borderId="63" xfId="90" applyNumberFormat="1" applyFont="1" applyFill="1" applyBorder="1" applyAlignment="1">
      <alignment horizontal="center" vertical="center" wrapText="1"/>
      <protection/>
    </xf>
    <xf numFmtId="3" fontId="2" fillId="0" borderId="31" xfId="90" applyNumberFormat="1" applyFont="1" applyFill="1" applyBorder="1" applyAlignment="1">
      <alignment horizontal="center" vertical="center" wrapText="1"/>
      <protection/>
    </xf>
    <xf numFmtId="0" fontId="3" fillId="0" borderId="64" xfId="89" applyFont="1" applyFill="1" applyBorder="1" applyAlignment="1">
      <alignment horizontal="left"/>
      <protection/>
    </xf>
    <xf numFmtId="3" fontId="3" fillId="0" borderId="65" xfId="89" applyNumberFormat="1" applyFont="1" applyFill="1" applyBorder="1" applyAlignment="1">
      <alignment horizontal="center" vertical="center" wrapText="1"/>
      <protection/>
    </xf>
    <xf numFmtId="3" fontId="3" fillId="0" borderId="66" xfId="89" applyNumberFormat="1" applyFont="1" applyFill="1" applyBorder="1" applyAlignment="1">
      <alignment horizontal="center" vertical="center" wrapText="1"/>
      <protection/>
    </xf>
    <xf numFmtId="3" fontId="3" fillId="0" borderId="67" xfId="89" applyNumberFormat="1" applyFont="1" applyFill="1" applyBorder="1" applyAlignment="1">
      <alignment horizontal="center" vertical="center" wrapText="1"/>
      <protection/>
    </xf>
    <xf numFmtId="3" fontId="3" fillId="0" borderId="31" xfId="89" applyNumberFormat="1" applyFont="1" applyFill="1" applyBorder="1" applyAlignment="1">
      <alignment horizontal="center" vertical="center" wrapText="1"/>
      <protection/>
    </xf>
    <xf numFmtId="3" fontId="3" fillId="0" borderId="38" xfId="89" applyNumberFormat="1" applyFont="1" applyFill="1" applyBorder="1" applyAlignment="1">
      <alignment horizontal="center" vertical="center" wrapText="1"/>
      <protection/>
    </xf>
    <xf numFmtId="3" fontId="3" fillId="0" borderId="36" xfId="89" applyNumberFormat="1" applyFont="1" applyFill="1" applyBorder="1" applyAlignment="1">
      <alignment horizontal="center" vertical="center" wrapText="1"/>
      <protection/>
    </xf>
    <xf numFmtId="3" fontId="3" fillId="0" borderId="68" xfId="89" applyNumberFormat="1" applyFont="1" applyFill="1" applyBorder="1" applyAlignment="1">
      <alignment horizontal="center" vertical="center" wrapText="1"/>
      <protection/>
    </xf>
    <xf numFmtId="3" fontId="3" fillId="0" borderId="30" xfId="89" applyNumberFormat="1" applyFont="1" applyFill="1" applyBorder="1" applyAlignment="1">
      <alignment horizontal="center" vertical="center" wrapText="1"/>
      <protection/>
    </xf>
    <xf numFmtId="3" fontId="3" fillId="0" borderId="61" xfId="89" applyNumberFormat="1" applyFont="1" applyFill="1" applyBorder="1" applyAlignment="1">
      <alignment horizontal="center" vertical="center" wrapText="1"/>
      <protection/>
    </xf>
    <xf numFmtId="3" fontId="3" fillId="0" borderId="69" xfId="89" applyNumberFormat="1" applyFont="1" applyFill="1" applyBorder="1" applyAlignment="1">
      <alignment horizontal="center" vertical="center" wrapText="1"/>
      <protection/>
    </xf>
    <xf numFmtId="3" fontId="3" fillId="0" borderId="20" xfId="89" applyNumberFormat="1" applyFont="1" applyFill="1" applyBorder="1" applyAlignment="1">
      <alignment horizontal="center" vertical="center" wrapText="1"/>
      <protection/>
    </xf>
    <xf numFmtId="0" fontId="3" fillId="0" borderId="0" xfId="89" applyFont="1" applyFill="1" applyBorder="1" applyAlignment="1">
      <alignment horizontal="left"/>
      <protection/>
    </xf>
    <xf numFmtId="0" fontId="24" fillId="0" borderId="0" xfId="89" applyFont="1" applyFill="1" applyBorder="1" applyAlignment="1">
      <alignment horizontal="justify" vertical="justify" wrapText="1"/>
      <protection/>
    </xf>
    <xf numFmtId="0" fontId="28" fillId="0" borderId="49" xfId="94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1" xfId="96" applyNumberFormat="1" applyFont="1" applyFill="1" applyBorder="1" applyAlignment="1">
      <alignment horizontal="center" vertical="center" wrapText="1"/>
      <protection/>
    </xf>
    <xf numFmtId="3" fontId="1" fillId="0" borderId="23" xfId="96" applyNumberFormat="1" applyFont="1" applyFill="1" applyBorder="1" applyAlignment="1">
      <alignment horizontal="center" vertical="center" wrapText="1"/>
      <protection/>
    </xf>
    <xf numFmtId="3" fontId="2" fillId="0" borderId="73" xfId="90" applyNumberFormat="1" applyFont="1" applyFill="1" applyBorder="1" applyAlignment="1">
      <alignment horizontal="center" vertical="center" wrapText="1"/>
      <protection/>
    </xf>
    <xf numFmtId="3" fontId="2" fillId="0" borderId="74" xfId="90" applyNumberFormat="1" applyFont="1" applyFill="1" applyBorder="1" applyAlignment="1">
      <alignment horizontal="center" vertical="center" wrapText="1"/>
      <protection/>
    </xf>
    <xf numFmtId="3" fontId="2" fillId="0" borderId="70" xfId="90" applyNumberFormat="1" applyFont="1" applyFill="1" applyBorder="1" applyAlignment="1">
      <alignment horizontal="center" vertical="center" wrapText="1"/>
      <protection/>
    </xf>
    <xf numFmtId="3" fontId="2" fillId="0" borderId="20" xfId="90" applyNumberFormat="1" applyFont="1" applyFill="1" applyBorder="1" applyAlignment="1">
      <alignment horizontal="center" vertical="center" wrapText="1"/>
      <protection/>
    </xf>
    <xf numFmtId="0" fontId="30" fillId="0" borderId="0" xfId="90" applyFont="1" applyFill="1" applyAlignment="1">
      <alignment horizontal="left" vertical="center" wrapText="1"/>
      <protection/>
    </xf>
    <xf numFmtId="3" fontId="2" fillId="0" borderId="58" xfId="9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39" xfId="0" applyNumberFormat="1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75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77" xfId="0" applyNumberFormat="1" applyFont="1" applyFill="1" applyBorder="1" applyAlignment="1">
      <alignment horizontal="center" vertical="center" wrapText="1"/>
    </xf>
    <xf numFmtId="3" fontId="2" fillId="0" borderId="78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0" borderId="31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left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2" fillId="0" borderId="70" xfId="89" applyNumberFormat="1" applyFont="1" applyFill="1" applyBorder="1" applyAlignment="1">
      <alignment horizontal="center" vertical="center" wrapText="1"/>
      <protection/>
    </xf>
    <xf numFmtId="3" fontId="2" fillId="0" borderId="79" xfId="89" applyNumberFormat="1" applyFont="1" applyFill="1" applyBorder="1" applyAlignment="1">
      <alignment horizontal="center" vertical="center" wrapText="1"/>
      <protection/>
    </xf>
    <xf numFmtId="3" fontId="2" fillId="0" borderId="63" xfId="89" applyNumberFormat="1" applyFont="1" applyFill="1" applyBorder="1" applyAlignment="1">
      <alignment horizontal="center" vertical="center" wrapText="1"/>
      <protection/>
    </xf>
    <xf numFmtId="3" fontId="2" fillId="0" borderId="12" xfId="89" applyNumberFormat="1" applyFont="1" applyFill="1" applyBorder="1" applyAlignment="1">
      <alignment horizontal="center" vertical="center" wrapText="1"/>
      <protection/>
    </xf>
    <xf numFmtId="3" fontId="2" fillId="0" borderId="68" xfId="89" applyNumberFormat="1" applyFont="1" applyFill="1" applyBorder="1" applyAlignment="1">
      <alignment horizontal="center" vertical="center" wrapText="1"/>
      <protection/>
    </xf>
    <xf numFmtId="3" fontId="2" fillId="0" borderId="59" xfId="89" applyNumberFormat="1" applyFont="1" applyFill="1" applyBorder="1" applyAlignment="1">
      <alignment horizontal="center" vertical="center" wrapText="1"/>
      <protection/>
    </xf>
    <xf numFmtId="3" fontId="2" fillId="0" borderId="51" xfId="89" applyNumberFormat="1" applyFont="1" applyFill="1" applyBorder="1" applyAlignment="1">
      <alignment horizontal="center" vertical="center" wrapText="1"/>
      <protection/>
    </xf>
    <xf numFmtId="3" fontId="2" fillId="0" borderId="30" xfId="89" applyNumberFormat="1" applyFont="1" applyFill="1" applyBorder="1" applyAlignment="1">
      <alignment horizontal="center" vertical="center" wrapText="1"/>
      <protection/>
    </xf>
    <xf numFmtId="3" fontId="2" fillId="0" borderId="16" xfId="89" applyNumberFormat="1" applyFont="1" applyFill="1" applyBorder="1" applyAlignment="1">
      <alignment horizontal="center" vertical="center" wrapText="1"/>
      <protection/>
    </xf>
    <xf numFmtId="3" fontId="2" fillId="0" borderId="17" xfId="89" applyNumberFormat="1" applyFont="1" applyFill="1" applyBorder="1" applyAlignment="1">
      <alignment horizontal="center" vertical="center" wrapText="1"/>
      <protection/>
    </xf>
    <xf numFmtId="3" fontId="2" fillId="0" borderId="17" xfId="89" applyNumberFormat="1" applyFont="1" applyFill="1" applyBorder="1" applyAlignment="1">
      <alignment horizontal="center" vertical="center" wrapText="1"/>
      <protection/>
    </xf>
    <xf numFmtId="3" fontId="2" fillId="0" borderId="29" xfId="89" applyNumberFormat="1" applyFont="1" applyFill="1" applyBorder="1" applyAlignment="1">
      <alignment horizontal="center" vertical="center" wrapText="1"/>
      <protection/>
    </xf>
    <xf numFmtId="3" fontId="2" fillId="0" borderId="80" xfId="89" applyNumberFormat="1" applyFont="1" applyFill="1" applyBorder="1" applyAlignment="1">
      <alignment horizontal="center" vertical="center" wrapText="1"/>
      <protection/>
    </xf>
    <xf numFmtId="3" fontId="2" fillId="0" borderId="11" xfId="89" applyNumberFormat="1" applyFont="1" applyFill="1" applyBorder="1" applyAlignment="1">
      <alignment horizontal="center" vertical="center" wrapText="1"/>
      <protection/>
    </xf>
    <xf numFmtId="3" fontId="2" fillId="0" borderId="13" xfId="89" applyNumberFormat="1" applyFont="1" applyFill="1" applyBorder="1" applyAlignment="1">
      <alignment horizontal="center" vertical="center" wrapText="1"/>
      <protection/>
    </xf>
    <xf numFmtId="3" fontId="2" fillId="0" borderId="81" xfId="89" applyNumberFormat="1" applyFont="1" applyFill="1" applyBorder="1" applyAlignment="1">
      <alignment horizontal="center" vertical="center" wrapText="1"/>
      <protection/>
    </xf>
    <xf numFmtId="3" fontId="2" fillId="0" borderId="10" xfId="89" applyNumberFormat="1" applyFont="1" applyFill="1" applyBorder="1" applyAlignment="1">
      <alignment horizontal="center" vertical="center" wrapText="1"/>
      <protection/>
    </xf>
    <xf numFmtId="0" fontId="0" fillId="0" borderId="16" xfId="89" applyFont="1" applyFill="1" applyBorder="1">
      <alignment/>
      <protection/>
    </xf>
    <xf numFmtId="0" fontId="0" fillId="0" borderId="17" xfId="89" applyFont="1" applyFill="1" applyBorder="1">
      <alignment/>
      <protection/>
    </xf>
    <xf numFmtId="4" fontId="0" fillId="0" borderId="17" xfId="89" applyNumberFormat="1" applyFont="1" applyFill="1" applyBorder="1">
      <alignment/>
      <protection/>
    </xf>
    <xf numFmtId="4" fontId="0" fillId="0" borderId="32" xfId="89" applyNumberFormat="1" applyFont="1" applyFill="1" applyBorder="1">
      <alignment/>
      <protection/>
    </xf>
    <xf numFmtId="4" fontId="0" fillId="0" borderId="18" xfId="89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29" fillId="0" borderId="0" xfId="90" applyFont="1" applyFill="1">
      <alignment/>
      <protection/>
    </xf>
    <xf numFmtId="0" fontId="2" fillId="0" borderId="50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75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82" xfId="0" applyFont="1" applyFill="1" applyBorder="1" applyAlignment="1">
      <alignment horizont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8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" fontId="3" fillId="0" borderId="38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56" xfId="94" applyFont="1" applyFill="1" applyBorder="1" applyAlignment="1">
      <alignment horizontal="center" vertical="center" wrapText="1"/>
      <protection/>
    </xf>
    <xf numFmtId="0" fontId="28" fillId="0" borderId="44" xfId="94" applyFont="1" applyFill="1" applyBorder="1" applyAlignment="1">
      <alignment horizontal="center" vertical="center" wrapText="1"/>
      <protection/>
    </xf>
    <xf numFmtId="0" fontId="28" fillId="0" borderId="45" xfId="94" applyFont="1" applyFill="1" applyBorder="1" applyAlignment="1">
      <alignment horizontal="center" vertical="center" wrapText="1"/>
      <protection/>
    </xf>
    <xf numFmtId="0" fontId="28" fillId="0" borderId="54" xfId="94" applyFont="1" applyFill="1" applyBorder="1" applyAlignment="1">
      <alignment horizontal="center" vertical="center" wrapText="1"/>
      <protection/>
    </xf>
    <xf numFmtId="0" fontId="28" fillId="0" borderId="45" xfId="94" applyFont="1" applyFill="1" applyBorder="1" applyAlignment="1">
      <alignment horizontal="center" vertical="center" wrapText="1"/>
      <protection/>
    </xf>
    <xf numFmtId="0" fontId="28" fillId="0" borderId="46" xfId="94" applyFont="1" applyFill="1" applyBorder="1" applyAlignment="1">
      <alignment horizontal="center" vertical="center" wrapText="1"/>
      <protection/>
    </xf>
    <xf numFmtId="0" fontId="28" fillId="0" borderId="55" xfId="94" applyFont="1" applyFill="1" applyBorder="1" applyAlignment="1">
      <alignment horizontal="center" vertical="center" wrapText="1"/>
      <protection/>
    </xf>
    <xf numFmtId="0" fontId="28" fillId="0" borderId="46" xfId="0" applyFont="1" applyFill="1" applyBorder="1" applyAlignment="1">
      <alignment horizontal="center" vertical="center"/>
    </xf>
    <xf numFmtId="0" fontId="28" fillId="0" borderId="46" xfId="94" applyFont="1" applyFill="1" applyBorder="1" applyAlignment="1">
      <alignment vertical="center" wrapText="1"/>
      <protection/>
    </xf>
    <xf numFmtId="193" fontId="27" fillId="0" borderId="46" xfId="94" applyNumberFormat="1" applyFont="1" applyFill="1" applyBorder="1" applyAlignment="1">
      <alignment horizontal="center" vertical="center" wrapText="1"/>
      <protection/>
    </xf>
    <xf numFmtId="193" fontId="1" fillId="0" borderId="46" xfId="9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7" fillId="0" borderId="0" xfId="94" applyFont="1" applyFill="1">
      <alignment/>
      <protection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" xfId="69"/>
    <cellStyle name="Comma [0]" xfId="70"/>
    <cellStyle name="Currency" xfId="71"/>
    <cellStyle name="Currency [0]" xfId="72"/>
    <cellStyle name="Eronat" xfId="73"/>
    <cellStyle name="Explanatory Text 2" xfId="74"/>
    <cellStyle name="Followed Hyperlink" xfId="75"/>
    <cellStyle name="Good 2" xfId="76"/>
    <cellStyle name="Heading 1 2" xfId="77"/>
    <cellStyle name="Heading 2 2" xfId="78"/>
    <cellStyle name="Heading 3 2" xfId="79"/>
    <cellStyle name="Heading 4 2" xfId="80"/>
    <cellStyle name="Hyperlink" xfId="81"/>
    <cellStyle name="Hyperlink 2" xfId="82"/>
    <cellStyle name="Ieșire" xfId="83"/>
    <cellStyle name="Input 2" xfId="84"/>
    <cellStyle name="Intrare" xfId="85"/>
    <cellStyle name="Linked Cell 2" xfId="86"/>
    <cellStyle name="Neutral 2" xfId="87"/>
    <cellStyle name="Neutru" xfId="88"/>
    <cellStyle name="Normal 2" xfId="89"/>
    <cellStyle name="Normal 2 2" xfId="90"/>
    <cellStyle name="Normal 2 3" xfId="91"/>
    <cellStyle name="Normal 3" xfId="92"/>
    <cellStyle name="Normal 4" xfId="93"/>
    <cellStyle name="Normal 6" xfId="94"/>
    <cellStyle name="Normal 7" xfId="95"/>
    <cellStyle name="Normal_Foaie de lucru din cnas" xfId="96"/>
    <cellStyle name="Notă" xfId="97"/>
    <cellStyle name="Note 2" xfId="98"/>
    <cellStyle name="Output 2" xfId="99"/>
    <cellStyle name="Percent" xfId="100"/>
    <cellStyle name="Text avertisment" xfId="101"/>
    <cellStyle name="Text explicativ" xfId="102"/>
    <cellStyle name="Title 2" xfId="103"/>
    <cellStyle name="Titlu" xfId="104"/>
    <cellStyle name="Titlu 1" xfId="105"/>
    <cellStyle name="Titlu 2" xfId="106"/>
    <cellStyle name="Titlu 3" xfId="107"/>
    <cellStyle name="Titlu 4" xfId="108"/>
    <cellStyle name="Total" xfId="109"/>
    <cellStyle name="Total 2" xfId="110"/>
    <cellStyle name="Verificare celulă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W28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12.00390625" style="63" customWidth="1"/>
    <col min="2" max="2" width="11.7109375" style="63" customWidth="1"/>
    <col min="3" max="3" width="11.7109375" style="63" bestFit="1" customWidth="1"/>
    <col min="4" max="4" width="12.00390625" style="63" customWidth="1"/>
    <col min="5" max="6" width="10.7109375" style="63" customWidth="1"/>
    <col min="7" max="7" width="12.7109375" style="63" customWidth="1"/>
    <col min="8" max="8" width="11.28125" style="63" customWidth="1"/>
    <col min="9" max="9" width="10.8515625" style="63" customWidth="1"/>
    <col min="10" max="10" width="11.57421875" style="63" customWidth="1"/>
    <col min="11" max="11" width="11.140625" style="63" customWidth="1"/>
    <col min="12" max="12" width="11.421875" style="63" customWidth="1"/>
    <col min="13" max="13" width="11.57421875" style="63" customWidth="1"/>
    <col min="14" max="14" width="13.00390625" style="63" customWidth="1"/>
    <col min="15" max="15" width="9.140625" style="63" customWidth="1"/>
    <col min="16" max="16" width="10.140625" style="63" customWidth="1"/>
    <col min="17" max="17" width="10.28125" style="63" customWidth="1"/>
    <col min="18" max="18" width="10.421875" style="63" customWidth="1"/>
    <col min="19" max="19" width="10.28125" style="63" customWidth="1"/>
    <col min="20" max="20" width="10.7109375" style="63" customWidth="1"/>
    <col min="21" max="22" width="9.140625" style="63" customWidth="1"/>
    <col min="23" max="250" width="9.140625" style="57" customWidth="1"/>
    <col min="251" max="251" width="9.421875" style="57" bestFit="1" customWidth="1"/>
    <col min="252" max="252" width="9.28125" style="57" bestFit="1" customWidth="1"/>
    <col min="253" max="253" width="11.7109375" style="57" bestFit="1" customWidth="1"/>
    <col min="254" max="254" width="9.421875" style="57" bestFit="1" customWidth="1"/>
    <col min="255" max="16384" width="9.140625" style="57" customWidth="1"/>
  </cols>
  <sheetData>
    <row r="1" ht="12.75">
      <c r="A1" s="180" t="s">
        <v>376</v>
      </c>
    </row>
    <row r="2" ht="12.75">
      <c r="A2" s="58" t="s">
        <v>223</v>
      </c>
    </row>
    <row r="3" ht="12.75">
      <c r="A3" s="58" t="s">
        <v>0</v>
      </c>
    </row>
    <row r="4" ht="12.75">
      <c r="A4" s="59" t="s">
        <v>345</v>
      </c>
    </row>
    <row r="6" spans="1:22" s="59" customFormat="1" ht="12" thickBot="1">
      <c r="A6" s="296" t="s">
        <v>56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U6" s="60"/>
      <c r="V6" s="60"/>
    </row>
    <row r="7" spans="1:49" s="61" customFormat="1" ht="24.75" customHeight="1">
      <c r="A7" s="297" t="s">
        <v>224</v>
      </c>
      <c r="B7" s="298"/>
      <c r="C7" s="298"/>
      <c r="D7" s="298"/>
      <c r="E7" s="298"/>
      <c r="F7" s="299"/>
      <c r="G7" s="300" t="s">
        <v>225</v>
      </c>
      <c r="H7" s="303" t="s">
        <v>13</v>
      </c>
      <c r="I7" s="298"/>
      <c r="J7" s="298"/>
      <c r="K7" s="298"/>
      <c r="L7" s="298"/>
      <c r="M7" s="299"/>
      <c r="N7" s="304" t="s">
        <v>341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</row>
    <row r="8" spans="1:49" s="61" customFormat="1" ht="48" customHeight="1">
      <c r="A8" s="307" t="s">
        <v>226</v>
      </c>
      <c r="B8" s="301"/>
      <c r="C8" s="301"/>
      <c r="D8" s="301" t="s">
        <v>373</v>
      </c>
      <c r="E8" s="301"/>
      <c r="F8" s="301"/>
      <c r="G8" s="301"/>
      <c r="H8" s="301" t="s">
        <v>226</v>
      </c>
      <c r="I8" s="301"/>
      <c r="J8" s="301"/>
      <c r="K8" s="301" t="s">
        <v>373</v>
      </c>
      <c r="L8" s="301"/>
      <c r="M8" s="301"/>
      <c r="N8" s="305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</row>
    <row r="9" spans="1:49" s="184" customFormat="1" ht="61.5" customHeight="1" thickBot="1">
      <c r="A9" s="181" t="s">
        <v>236</v>
      </c>
      <c r="B9" s="182" t="s">
        <v>237</v>
      </c>
      <c r="C9" s="182" t="s">
        <v>238</v>
      </c>
      <c r="D9" s="182" t="s">
        <v>236</v>
      </c>
      <c r="E9" s="182" t="s">
        <v>237</v>
      </c>
      <c r="F9" s="182" t="s">
        <v>238</v>
      </c>
      <c r="G9" s="302"/>
      <c r="H9" s="182" t="s">
        <v>236</v>
      </c>
      <c r="I9" s="182" t="s">
        <v>237</v>
      </c>
      <c r="J9" s="182" t="s">
        <v>238</v>
      </c>
      <c r="K9" s="182" t="s">
        <v>236</v>
      </c>
      <c r="L9" s="182" t="s">
        <v>237</v>
      </c>
      <c r="M9" s="182" t="s">
        <v>238</v>
      </c>
      <c r="N9" s="306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</row>
    <row r="10" spans="1:49" s="190" customFormat="1" ht="24" customHeight="1" thickBot="1">
      <c r="A10" s="185" t="s">
        <v>322</v>
      </c>
      <c r="B10" s="186" t="s">
        <v>323</v>
      </c>
      <c r="C10" s="186" t="s">
        <v>311</v>
      </c>
      <c r="D10" s="186" t="s">
        <v>312</v>
      </c>
      <c r="E10" s="186" t="s">
        <v>313</v>
      </c>
      <c r="F10" s="186" t="s">
        <v>324</v>
      </c>
      <c r="G10" s="186" t="s">
        <v>314</v>
      </c>
      <c r="H10" s="186" t="s">
        <v>315</v>
      </c>
      <c r="I10" s="186" t="s">
        <v>316</v>
      </c>
      <c r="J10" s="186" t="s">
        <v>350</v>
      </c>
      <c r="K10" s="187" t="s">
        <v>318</v>
      </c>
      <c r="L10" s="187" t="s">
        <v>325</v>
      </c>
      <c r="M10" s="187" t="s">
        <v>239</v>
      </c>
      <c r="N10" s="188" t="s">
        <v>374</v>
      </c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</row>
    <row r="11" spans="1:49" s="225" customFormat="1" ht="12" customHeight="1" thickBot="1">
      <c r="A11" s="221">
        <v>492</v>
      </c>
      <c r="B11" s="222">
        <v>887</v>
      </c>
      <c r="C11" s="222">
        <v>1127</v>
      </c>
      <c r="D11" s="222">
        <v>74</v>
      </c>
      <c r="E11" s="222">
        <v>139</v>
      </c>
      <c r="F11" s="222">
        <v>199</v>
      </c>
      <c r="G11" s="222">
        <v>1213</v>
      </c>
      <c r="H11" s="191">
        <v>518877.92</v>
      </c>
      <c r="I11" s="191">
        <v>1615309.27</v>
      </c>
      <c r="J11" s="191">
        <f>H11+I11</f>
        <v>2134187.19</v>
      </c>
      <c r="K11" s="191">
        <v>4440779.5</v>
      </c>
      <c r="L11" s="191">
        <v>9807613.72</v>
      </c>
      <c r="M11" s="191">
        <f>K11+L11</f>
        <v>14248393.22</v>
      </c>
      <c r="N11" s="223">
        <f>J11+M11</f>
        <v>16382580.41</v>
      </c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</row>
    <row r="12" spans="1:22" s="193" customFormat="1" ht="12.75">
      <c r="A12" s="44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</row>
    <row r="13" spans="1:26" s="193" customFormat="1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44"/>
      <c r="V13" s="44"/>
      <c r="W13" s="44"/>
      <c r="X13" s="44"/>
      <c r="Y13" s="44"/>
      <c r="Z13" s="44"/>
    </row>
    <row r="14" spans="1:26" s="193" customFormat="1" ht="12.7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s="193" customFormat="1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s="193" customFormat="1" ht="12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2" s="193" customFormat="1" ht="12.75">
      <c r="A17" s="308" t="s">
        <v>227</v>
      </c>
      <c r="B17" s="308"/>
      <c r="C17" s="308"/>
      <c r="D17" s="308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 s="193" customFormat="1" ht="67.5">
      <c r="A18" s="219" t="s">
        <v>20</v>
      </c>
      <c r="B18" s="219" t="s">
        <v>22</v>
      </c>
      <c r="C18" s="219" t="s">
        <v>23</v>
      </c>
      <c r="D18" s="219" t="s">
        <v>24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spans="1:22" s="193" customFormat="1" ht="12.75">
      <c r="A19" s="219" t="s">
        <v>322</v>
      </c>
      <c r="B19" s="219" t="s">
        <v>323</v>
      </c>
      <c r="C19" s="219" t="s">
        <v>311</v>
      </c>
      <c r="D19" s="219" t="s">
        <v>330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spans="1:22" s="199" customFormat="1" ht="36.75" customHeight="1">
      <c r="A20" s="220">
        <v>714756</v>
      </c>
      <c r="B20" s="220">
        <v>5299990.64</v>
      </c>
      <c r="C20" s="220">
        <v>4959657.42</v>
      </c>
      <c r="D20" s="220">
        <f>A20+B20-C20</f>
        <v>1055089.2199999997</v>
      </c>
      <c r="E20" s="309"/>
      <c r="F20" s="309"/>
      <c r="G20" s="309"/>
      <c r="H20" s="309"/>
      <c r="I20" s="309"/>
      <c r="J20" s="309"/>
      <c r="K20" s="309"/>
      <c r="L20" s="309"/>
      <c r="M20" s="309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1:22" s="193" customFormat="1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</row>
    <row r="22" spans="1:22" s="193" customFormat="1" ht="12.75">
      <c r="A22" s="194" t="s">
        <v>375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</row>
    <row r="23" spans="1:22" s="193" customFormat="1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59"/>
      <c r="M23" s="192"/>
      <c r="N23" s="192"/>
      <c r="O23" s="192"/>
      <c r="P23" s="192"/>
      <c r="Q23" s="192"/>
      <c r="R23" s="192"/>
      <c r="S23" s="192"/>
      <c r="T23" s="192"/>
      <c r="U23" s="192"/>
      <c r="V23" s="192"/>
    </row>
    <row r="24" spans="1:22" s="193" customFormat="1" ht="12.75">
      <c r="A24" s="195"/>
      <c r="B24" s="195"/>
      <c r="C24" s="195"/>
      <c r="D24" s="195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  <row r="25" spans="1:6" ht="14.25">
      <c r="A25" s="196"/>
      <c r="B25" s="196"/>
      <c r="C25" s="196"/>
      <c r="D25" s="196"/>
      <c r="F25" s="135"/>
    </row>
    <row r="26" spans="1:4" ht="12.75">
      <c r="A26" s="197"/>
      <c r="B26" s="197"/>
      <c r="C26" s="197"/>
      <c r="D26" s="197"/>
    </row>
    <row r="27" spans="1:4" ht="12.75">
      <c r="A27" s="197"/>
      <c r="B27" s="197"/>
      <c r="C27" s="197"/>
      <c r="D27" s="197"/>
    </row>
    <row r="28" ht="12.75">
      <c r="H28" s="63" t="s">
        <v>310</v>
      </c>
    </row>
  </sheetData>
  <sheetProtection/>
  <mergeCells count="12">
    <mergeCell ref="A17:D17"/>
    <mergeCell ref="E20:M20"/>
    <mergeCell ref="A6:G6"/>
    <mergeCell ref="H6:N6"/>
    <mergeCell ref="A7:F7"/>
    <mergeCell ref="G7:G9"/>
    <mergeCell ref="H7:M7"/>
    <mergeCell ref="N7:N9"/>
    <mergeCell ref="H8:J8"/>
    <mergeCell ref="A8:C8"/>
    <mergeCell ref="D8:F8"/>
    <mergeCell ref="K8:M8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DF36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8" width="15.421875" style="2" customWidth="1"/>
    <col min="9" max="9" width="17.8515625" style="2" customWidth="1"/>
    <col min="10" max="19" width="15.421875" style="2" customWidth="1"/>
    <col min="20" max="20" width="17.421875" style="2" customWidth="1"/>
    <col min="21" max="16384" width="9.140625" style="2" customWidth="1"/>
  </cols>
  <sheetData>
    <row r="1" ht="12.75">
      <c r="A1" s="2" t="s">
        <v>122</v>
      </c>
    </row>
    <row r="2" ht="12.75">
      <c r="A2" s="2" t="s">
        <v>123</v>
      </c>
    </row>
    <row r="4" spans="1:68" ht="12.75">
      <c r="A4" s="99" t="str">
        <f>ONCOLOGIE1!A1</f>
        <v>CASA  DE ASIGURĂRI DE SĂNĂTATE VRANCEA</v>
      </c>
      <c r="B4" s="99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</row>
    <row r="5" spans="1:68" ht="12.75">
      <c r="A5" s="278" t="s">
        <v>346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121"/>
      <c r="T5" s="121"/>
      <c r="U5" s="121"/>
      <c r="V5" s="121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</row>
    <row r="6" spans="1:68" ht="12.75">
      <c r="A6" s="107" t="str">
        <f>ONCOLOGIE1!A3</f>
        <v>Raportare pentru ANUL 2020</v>
      </c>
      <c r="B6" s="107"/>
      <c r="C6" s="107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</row>
    <row r="7" spans="1:68" ht="12.75">
      <c r="A7" s="100" t="s">
        <v>345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1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</row>
    <row r="9" spans="1:70" ht="13.5" thickBot="1">
      <c r="A9" s="108" t="s">
        <v>347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</row>
    <row r="10" spans="1:70" ht="39.75" customHeight="1" thickBot="1">
      <c r="A10" s="279" t="s">
        <v>348</v>
      </c>
      <c r="B10" s="280"/>
      <c r="C10" s="280"/>
      <c r="D10" s="280"/>
      <c r="E10" s="280"/>
      <c r="F10" s="280"/>
      <c r="G10" s="280"/>
      <c r="H10" s="280"/>
      <c r="I10" s="281"/>
      <c r="J10" s="276" t="s">
        <v>124</v>
      </c>
      <c r="K10" s="279" t="s">
        <v>230</v>
      </c>
      <c r="L10" s="280"/>
      <c r="M10" s="280"/>
      <c r="N10" s="280"/>
      <c r="O10" s="280"/>
      <c r="P10" s="280"/>
      <c r="Q10" s="280"/>
      <c r="R10" s="280"/>
      <c r="S10" s="280"/>
      <c r="T10" s="281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</row>
    <row r="11" spans="1:70" ht="39.75" customHeight="1" thickBot="1">
      <c r="A11" s="283" t="s">
        <v>349</v>
      </c>
      <c r="B11" s="284"/>
      <c r="C11" s="285"/>
      <c r="D11" s="276" t="s">
        <v>231</v>
      </c>
      <c r="E11" s="276" t="s">
        <v>232</v>
      </c>
      <c r="F11" s="450" t="s">
        <v>125</v>
      </c>
      <c r="G11" s="451"/>
      <c r="H11" s="451"/>
      <c r="I11" s="452"/>
      <c r="J11" s="282"/>
      <c r="K11" s="283" t="s">
        <v>349</v>
      </c>
      <c r="L11" s="284"/>
      <c r="M11" s="285"/>
      <c r="N11" s="276" t="s">
        <v>231</v>
      </c>
      <c r="O11" s="276" t="s">
        <v>232</v>
      </c>
      <c r="P11" s="453" t="s">
        <v>126</v>
      </c>
      <c r="Q11" s="453" t="s">
        <v>127</v>
      </c>
      <c r="R11" s="453" t="s">
        <v>128</v>
      </c>
      <c r="S11" s="453" t="s">
        <v>129</v>
      </c>
      <c r="T11" s="310" t="s">
        <v>233</v>
      </c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</row>
    <row r="12" spans="1:70" ht="115.5" customHeight="1" thickBot="1">
      <c r="A12" s="116" t="s">
        <v>236</v>
      </c>
      <c r="B12" s="109" t="s">
        <v>237</v>
      </c>
      <c r="C12" s="109" t="s">
        <v>238</v>
      </c>
      <c r="D12" s="277"/>
      <c r="E12" s="277"/>
      <c r="F12" s="454" t="s">
        <v>130</v>
      </c>
      <c r="G12" s="455" t="s">
        <v>131</v>
      </c>
      <c r="H12" s="455" t="s">
        <v>132</v>
      </c>
      <c r="I12" s="455" t="s">
        <v>133</v>
      </c>
      <c r="J12" s="277"/>
      <c r="K12" s="116" t="s">
        <v>236</v>
      </c>
      <c r="L12" s="109" t="s">
        <v>237</v>
      </c>
      <c r="M12" s="109" t="s">
        <v>238</v>
      </c>
      <c r="N12" s="277"/>
      <c r="O12" s="277"/>
      <c r="P12" s="456"/>
      <c r="Q12" s="456"/>
      <c r="R12" s="456"/>
      <c r="S12" s="456"/>
      <c r="T12" s="275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</row>
    <row r="13" spans="1:70" ht="23.25" thickBot="1">
      <c r="A13" s="236" t="s">
        <v>322</v>
      </c>
      <c r="B13" s="236" t="s">
        <v>323</v>
      </c>
      <c r="C13" s="236" t="s">
        <v>311</v>
      </c>
      <c r="D13" s="236" t="s">
        <v>312</v>
      </c>
      <c r="E13" s="236" t="s">
        <v>313</v>
      </c>
      <c r="F13" s="455" t="s">
        <v>324</v>
      </c>
      <c r="G13" s="455" t="s">
        <v>314</v>
      </c>
      <c r="H13" s="455" t="s">
        <v>315</v>
      </c>
      <c r="I13" s="455" t="s">
        <v>316</v>
      </c>
      <c r="J13" s="236" t="s">
        <v>317</v>
      </c>
      <c r="K13" s="236" t="s">
        <v>318</v>
      </c>
      <c r="L13" s="236" t="s">
        <v>325</v>
      </c>
      <c r="M13" s="236" t="s">
        <v>239</v>
      </c>
      <c r="N13" s="236" t="s">
        <v>319</v>
      </c>
      <c r="O13" s="457" t="s">
        <v>320</v>
      </c>
      <c r="P13" s="457" t="s">
        <v>334</v>
      </c>
      <c r="Q13" s="457" t="s">
        <v>337</v>
      </c>
      <c r="R13" s="457" t="s">
        <v>335</v>
      </c>
      <c r="S13" s="457" t="s">
        <v>134</v>
      </c>
      <c r="T13" s="236" t="s">
        <v>135</v>
      </c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</row>
    <row r="14" spans="1:70" ht="13.5" thickBot="1">
      <c r="A14" s="237">
        <v>10</v>
      </c>
      <c r="B14" s="238">
        <v>14</v>
      </c>
      <c r="C14" s="238">
        <v>24</v>
      </c>
      <c r="D14" s="239">
        <v>2</v>
      </c>
      <c r="E14" s="240">
        <v>0</v>
      </c>
      <c r="F14" s="240"/>
      <c r="G14" s="240"/>
      <c r="H14" s="240"/>
      <c r="I14" s="240"/>
      <c r="J14" s="240">
        <f>C14+D14</f>
        <v>26</v>
      </c>
      <c r="K14" s="262">
        <v>1938191.98</v>
      </c>
      <c r="L14" s="262">
        <v>1583492.08</v>
      </c>
      <c r="M14" s="262">
        <f>K14+L14</f>
        <v>3521684.06</v>
      </c>
      <c r="N14" s="241">
        <v>50410.79</v>
      </c>
      <c r="O14" s="241">
        <v>0</v>
      </c>
      <c r="P14" s="241"/>
      <c r="Q14" s="241"/>
      <c r="R14" s="241"/>
      <c r="S14" s="241"/>
      <c r="T14" s="242">
        <f>M14+N14</f>
        <v>3572094.85</v>
      </c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</row>
    <row r="15" spans="1:70" ht="12.75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</row>
    <row r="16" spans="1:70" ht="12.7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</row>
    <row r="17" spans="1:70" ht="12.75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</row>
    <row r="18" spans="1:23" ht="12.75">
      <c r="A18" s="107" t="s">
        <v>136</v>
      </c>
      <c r="B18" s="107"/>
      <c r="C18" s="107"/>
      <c r="D18" s="107"/>
      <c r="E18" s="107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</row>
    <row r="19" spans="1:23" ht="13.5" thickBot="1">
      <c r="A19" s="107"/>
      <c r="B19" s="107"/>
      <c r="C19" s="107"/>
      <c r="D19" s="107"/>
      <c r="E19" s="243" t="s">
        <v>137</v>
      </c>
      <c r="F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</row>
    <row r="20" spans="1:19" ht="57" thickBot="1">
      <c r="A20" s="236" t="s">
        <v>351</v>
      </c>
      <c r="B20" s="244" t="s">
        <v>20</v>
      </c>
      <c r="C20" s="244" t="s">
        <v>22</v>
      </c>
      <c r="D20" s="244" t="s">
        <v>23</v>
      </c>
      <c r="E20" s="244" t="s">
        <v>24</v>
      </c>
      <c r="F20" s="11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</row>
    <row r="21" spans="1:19" ht="13.5" thickBot="1">
      <c r="A21" s="244" t="s">
        <v>344</v>
      </c>
      <c r="B21" s="244" t="s">
        <v>322</v>
      </c>
      <c r="C21" s="244" t="s">
        <v>323</v>
      </c>
      <c r="D21" s="244" t="s">
        <v>311</v>
      </c>
      <c r="E21" s="244" t="s">
        <v>312</v>
      </c>
      <c r="F21" s="115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</row>
    <row r="22" spans="1:19" ht="23.25" thickBot="1">
      <c r="A22" s="245" t="s">
        <v>234</v>
      </c>
      <c r="B22" s="265">
        <v>350075.65</v>
      </c>
      <c r="C22" s="265">
        <v>1909390.87</v>
      </c>
      <c r="D22" s="265">
        <v>1938191.98</v>
      </c>
      <c r="E22" s="247">
        <f>B22+C22-D22</f>
        <v>321274.54000000004</v>
      </c>
      <c r="F22" s="248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</row>
    <row r="23" spans="1:19" ht="79.5" thickBot="1">
      <c r="A23" s="245" t="s">
        <v>138</v>
      </c>
      <c r="B23" s="246">
        <v>7750.25</v>
      </c>
      <c r="C23" s="246">
        <v>81502.74</v>
      </c>
      <c r="D23" s="246">
        <v>50410.79</v>
      </c>
      <c r="E23" s="247">
        <f>B23+C23-D23</f>
        <v>38842.200000000004</v>
      </c>
      <c r="F23" s="248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</row>
    <row r="24" spans="1:19" ht="13.5" thickBot="1">
      <c r="A24" s="245" t="s">
        <v>235</v>
      </c>
      <c r="B24" s="246"/>
      <c r="C24" s="246"/>
      <c r="D24" s="246"/>
      <c r="E24" s="247"/>
      <c r="F24" s="248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</row>
    <row r="25" spans="1:110" s="461" customFormat="1" ht="68.25" thickBot="1">
      <c r="A25" s="458" t="s">
        <v>139</v>
      </c>
      <c r="B25" s="458"/>
      <c r="C25" s="459"/>
      <c r="D25" s="459"/>
      <c r="E25" s="460"/>
      <c r="F25" s="248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1:110" s="461" customFormat="1" ht="57" thickBot="1">
      <c r="A26" s="458" t="s">
        <v>140</v>
      </c>
      <c r="B26" s="458"/>
      <c r="C26" s="459"/>
      <c r="D26" s="459"/>
      <c r="E26" s="460"/>
      <c r="F26" s="248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s="461" customFormat="1" ht="45.75" thickBot="1">
      <c r="A27" s="458" t="s">
        <v>141</v>
      </c>
      <c r="B27" s="458"/>
      <c r="C27" s="459"/>
      <c r="D27" s="459"/>
      <c r="E27" s="460"/>
      <c r="F27" s="248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9" ht="16.5" thickBot="1">
      <c r="A28" s="250" t="s">
        <v>332</v>
      </c>
      <c r="B28" s="263">
        <f>B22+B23</f>
        <v>357825.9</v>
      </c>
      <c r="C28" s="263">
        <f>C22+C23</f>
        <v>1990893.61</v>
      </c>
      <c r="D28" s="263">
        <f>D22+D23</f>
        <v>1988602.77</v>
      </c>
      <c r="E28" s="264">
        <f>B28+C28-D28</f>
        <v>360116.7400000002</v>
      </c>
      <c r="F28" s="248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</row>
    <row r="29" spans="1:70" ht="12.75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</row>
    <row r="30" spans="1:25" ht="12.75">
      <c r="A30" s="462" t="s">
        <v>142</v>
      </c>
      <c r="B30" s="462"/>
      <c r="C30" s="462"/>
      <c r="D30" s="462"/>
      <c r="E30" s="462"/>
      <c r="F30" s="229"/>
      <c r="G30" s="229"/>
      <c r="H30" s="22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</row>
    <row r="31" spans="1:25" ht="12.75">
      <c r="A31" s="462" t="s">
        <v>143</v>
      </c>
      <c r="B31" s="462"/>
      <c r="C31" s="462"/>
      <c r="D31" s="462"/>
      <c r="E31" s="462"/>
      <c r="F31" s="229"/>
      <c r="G31" s="229"/>
      <c r="H31" s="22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</row>
    <row r="32" spans="1:25" ht="12.75">
      <c r="A32" s="462" t="s">
        <v>144</v>
      </c>
      <c r="B32" s="462"/>
      <c r="C32" s="462"/>
      <c r="D32" s="462"/>
      <c r="E32" s="462"/>
      <c r="F32" s="229"/>
      <c r="G32" s="229"/>
      <c r="H32" s="192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</row>
    <row r="33" spans="1:25" ht="14.25">
      <c r="A33" s="462" t="s">
        <v>145</v>
      </c>
      <c r="B33" s="462"/>
      <c r="C33" s="462"/>
      <c r="D33" s="462"/>
      <c r="E33" s="462"/>
      <c r="F33" s="229"/>
      <c r="G33" s="229"/>
      <c r="H33" s="427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</row>
    <row r="34" spans="1:25" ht="12.75">
      <c r="A34" s="462" t="s">
        <v>146</v>
      </c>
      <c r="B34" s="462"/>
      <c r="C34" s="462"/>
      <c r="D34" s="462"/>
      <c r="E34" s="462"/>
      <c r="F34" s="229"/>
      <c r="G34" s="229"/>
      <c r="H34" s="22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</row>
    <row r="35" spans="1:25" ht="12.75">
      <c r="A35" s="462" t="s">
        <v>147</v>
      </c>
      <c r="B35" s="462"/>
      <c r="C35" s="462"/>
      <c r="D35" s="462"/>
      <c r="E35" s="462"/>
      <c r="F35" s="229"/>
      <c r="G35" s="229"/>
      <c r="H35" s="22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</row>
    <row r="36" spans="1:25" ht="12.75">
      <c r="A36" s="462" t="s">
        <v>148</v>
      </c>
      <c r="B36" s="462"/>
      <c r="C36" s="462"/>
      <c r="D36" s="462"/>
      <c r="E36" s="462"/>
      <c r="F36" s="229"/>
      <c r="G36" s="229"/>
      <c r="H36" s="22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132" t="s">
        <v>245</v>
      </c>
      <c r="U36" s="249"/>
      <c r="V36" s="249"/>
      <c r="W36" s="249"/>
      <c r="X36" s="249"/>
      <c r="Y36" s="249"/>
    </row>
  </sheetData>
  <sheetProtection/>
  <mergeCells count="16">
    <mergeCell ref="A5:R5"/>
    <mergeCell ref="A10:I10"/>
    <mergeCell ref="J10:J12"/>
    <mergeCell ref="K10:T10"/>
    <mergeCell ref="A11:C11"/>
    <mergeCell ref="D11:D12"/>
    <mergeCell ref="E11:E12"/>
    <mergeCell ref="F11:I11"/>
    <mergeCell ref="K11:M11"/>
    <mergeCell ref="R11:R12"/>
    <mergeCell ref="S11:S12"/>
    <mergeCell ref="T11:T12"/>
    <mergeCell ref="N11:N12"/>
    <mergeCell ref="O11:O12"/>
    <mergeCell ref="P11:P12"/>
    <mergeCell ref="Q11:Q1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J42"/>
  <sheetViews>
    <sheetView zoomScalePageLayoutView="0" workbookViewId="0" topLeftCell="A1">
      <selection activeCell="N27" sqref="N27:N28"/>
    </sheetView>
  </sheetViews>
  <sheetFormatPr defaultColWidth="14.00390625" defaultRowHeight="12.75"/>
  <cols>
    <col min="1" max="1" width="8.421875" style="4" customWidth="1"/>
    <col min="2" max="2" width="12.00390625" style="4" customWidth="1"/>
    <col min="3" max="3" width="12.8515625" style="4" customWidth="1"/>
    <col min="4" max="4" width="12.421875" style="4" customWidth="1"/>
    <col min="5" max="5" width="8.8515625" style="4" customWidth="1"/>
    <col min="6" max="6" width="11.28125" style="4" customWidth="1"/>
    <col min="7" max="7" width="12.7109375" style="4" customWidth="1"/>
    <col min="8" max="8" width="10.00390625" style="4" customWidth="1"/>
    <col min="9" max="9" width="10.421875" style="4" customWidth="1"/>
    <col min="10" max="10" width="9.8515625" style="4" customWidth="1"/>
    <col min="11" max="11" width="8.421875" style="4" customWidth="1"/>
    <col min="12" max="12" width="10.28125" style="4" customWidth="1"/>
    <col min="13" max="14" width="11.140625" style="4" customWidth="1"/>
    <col min="15" max="15" width="12.140625" style="4" customWidth="1"/>
    <col min="16" max="16" width="13.8515625" style="4" customWidth="1"/>
    <col min="17" max="17" width="12.28125" style="4" customWidth="1"/>
    <col min="18" max="18" width="13.00390625" style="4" customWidth="1"/>
    <col min="19" max="19" width="13.28125" style="4" customWidth="1"/>
    <col min="20" max="20" width="11.57421875" style="4" customWidth="1"/>
    <col min="21" max="21" width="12.140625" style="4" customWidth="1"/>
    <col min="22" max="24" width="12.421875" style="4" customWidth="1"/>
    <col min="25" max="25" width="15.28125" style="4" customWidth="1"/>
    <col min="26" max="26" width="16.421875" style="4" customWidth="1"/>
    <col min="27" max="16384" width="14.00390625" style="4" customWidth="1"/>
  </cols>
  <sheetData>
    <row r="1" spans="1:21" s="44" customFormat="1" ht="11.25">
      <c r="A1" s="5" t="str">
        <f>'COST VOLUM'!A1</f>
        <v>Anexa 6</v>
      </c>
      <c r="K1" s="54"/>
      <c r="U1" s="5" t="s">
        <v>25</v>
      </c>
    </row>
    <row r="2" spans="1:21" ht="11.2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  <c r="U2" s="5" t="s">
        <v>57</v>
      </c>
    </row>
    <row r="3" spans="1:21" s="46" customFormat="1" ht="22.5" customHeight="1">
      <c r="A3" s="19" t="str">
        <f>'COST VOLUM'!A6</f>
        <v>Raportare pentru ANUL 2020</v>
      </c>
      <c r="B3" s="97"/>
      <c r="C3" s="97"/>
      <c r="D3" s="48"/>
      <c r="E3" s="98"/>
      <c r="F3" s="1"/>
      <c r="G3" s="1"/>
      <c r="H3" s="1"/>
      <c r="U3" s="19" t="str">
        <f>$A$3</f>
        <v>Raportare pentru ANUL 2020</v>
      </c>
    </row>
    <row r="4" spans="1:12" s="44" customFormat="1" ht="11.25">
      <c r="A4" s="44" t="s">
        <v>100</v>
      </c>
      <c r="L4" s="55"/>
    </row>
    <row r="7" spans="1:20" s="5" customFormat="1" ht="12" thickBot="1">
      <c r="A7" s="5" t="s">
        <v>58</v>
      </c>
      <c r="T7" s="38"/>
    </row>
    <row r="8" spans="1:36" ht="24" customHeight="1">
      <c r="A8" s="270" t="s">
        <v>14</v>
      </c>
      <c r="B8" s="271"/>
      <c r="C8" s="271"/>
      <c r="D8" s="271"/>
      <c r="E8" s="271"/>
      <c r="F8" s="271"/>
      <c r="G8" s="271"/>
      <c r="H8" s="271"/>
      <c r="I8" s="271"/>
      <c r="J8" s="271" t="s">
        <v>342</v>
      </c>
      <c r="K8" s="271" t="s">
        <v>13</v>
      </c>
      <c r="L8" s="271"/>
      <c r="M8" s="271"/>
      <c r="N8" s="271"/>
      <c r="O8" s="271"/>
      <c r="P8" s="271"/>
      <c r="Q8" s="271"/>
      <c r="R8" s="271"/>
      <c r="S8" s="271"/>
      <c r="T8" s="272" t="s">
        <v>15</v>
      </c>
      <c r="U8" s="319" t="s">
        <v>80</v>
      </c>
      <c r="V8" s="269" t="s">
        <v>81</v>
      </c>
      <c r="W8" s="268" t="s">
        <v>162</v>
      </c>
      <c r="X8" s="268" t="s">
        <v>163</v>
      </c>
      <c r="Y8" s="314" t="s">
        <v>164</v>
      </c>
      <c r="Z8" s="428" t="s">
        <v>165</v>
      </c>
      <c r="AA8" s="429"/>
      <c r="AB8" s="430"/>
      <c r="AC8" s="317" t="s">
        <v>82</v>
      </c>
      <c r="AD8" s="269" t="s">
        <v>83</v>
      </c>
      <c r="AE8" s="268" t="s">
        <v>166</v>
      </c>
      <c r="AF8" s="268" t="s">
        <v>167</v>
      </c>
      <c r="AG8" s="268" t="s">
        <v>168</v>
      </c>
      <c r="AH8" s="428" t="s">
        <v>169</v>
      </c>
      <c r="AI8" s="429"/>
      <c r="AJ8" s="430"/>
    </row>
    <row r="9" spans="1:36" ht="13.5" customHeight="1">
      <c r="A9" s="368" t="s">
        <v>10</v>
      </c>
      <c r="B9" s="369"/>
      <c r="C9" s="369"/>
      <c r="D9" s="369" t="s">
        <v>327</v>
      </c>
      <c r="E9" s="369"/>
      <c r="F9" s="369"/>
      <c r="G9" s="369" t="s">
        <v>11</v>
      </c>
      <c r="H9" s="369"/>
      <c r="I9" s="369"/>
      <c r="J9" s="369"/>
      <c r="K9" s="369" t="s">
        <v>328</v>
      </c>
      <c r="L9" s="369"/>
      <c r="M9" s="369"/>
      <c r="N9" s="369" t="s">
        <v>327</v>
      </c>
      <c r="O9" s="369"/>
      <c r="P9" s="369"/>
      <c r="Q9" s="369" t="s">
        <v>11</v>
      </c>
      <c r="R9" s="369"/>
      <c r="S9" s="369"/>
      <c r="T9" s="370"/>
      <c r="U9" s="320"/>
      <c r="V9" s="312"/>
      <c r="W9" s="268"/>
      <c r="X9" s="268"/>
      <c r="Y9" s="315"/>
      <c r="Z9" s="431"/>
      <c r="AA9" s="432"/>
      <c r="AB9" s="433"/>
      <c r="AC9" s="268"/>
      <c r="AD9" s="312"/>
      <c r="AE9" s="268"/>
      <c r="AF9" s="268"/>
      <c r="AG9" s="268"/>
      <c r="AH9" s="431"/>
      <c r="AI9" s="432"/>
      <c r="AJ9" s="433"/>
    </row>
    <row r="10" spans="1:36" ht="91.5" customHeight="1" thickBot="1">
      <c r="A10" s="434" t="s">
        <v>236</v>
      </c>
      <c r="B10" s="435" t="s">
        <v>237</v>
      </c>
      <c r="C10" s="435" t="s">
        <v>238</v>
      </c>
      <c r="D10" s="435" t="s">
        <v>236</v>
      </c>
      <c r="E10" s="435" t="s">
        <v>237</v>
      </c>
      <c r="F10" s="435" t="s">
        <v>238</v>
      </c>
      <c r="G10" s="435" t="s">
        <v>236</v>
      </c>
      <c r="H10" s="435" t="s">
        <v>237</v>
      </c>
      <c r="I10" s="435" t="s">
        <v>238</v>
      </c>
      <c r="J10" s="436"/>
      <c r="K10" s="435" t="s">
        <v>236</v>
      </c>
      <c r="L10" s="435" t="s">
        <v>237</v>
      </c>
      <c r="M10" s="435" t="s">
        <v>238</v>
      </c>
      <c r="N10" s="435" t="s">
        <v>236</v>
      </c>
      <c r="O10" s="435" t="s">
        <v>237</v>
      </c>
      <c r="P10" s="435" t="s">
        <v>238</v>
      </c>
      <c r="Q10" s="435" t="s">
        <v>236</v>
      </c>
      <c r="R10" s="435" t="s">
        <v>237</v>
      </c>
      <c r="S10" s="435" t="s">
        <v>238</v>
      </c>
      <c r="T10" s="437"/>
      <c r="U10" s="321"/>
      <c r="V10" s="313"/>
      <c r="W10" s="268"/>
      <c r="X10" s="268"/>
      <c r="Y10" s="316"/>
      <c r="Z10" s="438" t="s">
        <v>170</v>
      </c>
      <c r="AA10" s="438" t="s">
        <v>171</v>
      </c>
      <c r="AB10" s="438" t="s">
        <v>172</v>
      </c>
      <c r="AC10" s="311"/>
      <c r="AD10" s="318"/>
      <c r="AE10" s="311"/>
      <c r="AF10" s="311"/>
      <c r="AG10" s="311"/>
      <c r="AH10" s="438" t="s">
        <v>170</v>
      </c>
      <c r="AI10" s="438" t="s">
        <v>171</v>
      </c>
      <c r="AJ10" s="438" t="s">
        <v>172</v>
      </c>
    </row>
    <row r="11" spans="1:36" ht="27.75" customHeight="1" thickBot="1">
      <c r="A11" s="27" t="s">
        <v>322</v>
      </c>
      <c r="B11" s="28" t="s">
        <v>323</v>
      </c>
      <c r="C11" s="28" t="s">
        <v>311</v>
      </c>
      <c r="D11" s="28" t="s">
        <v>312</v>
      </c>
      <c r="E11" s="28" t="s">
        <v>313</v>
      </c>
      <c r="F11" s="28" t="s">
        <v>324</v>
      </c>
      <c r="G11" s="28" t="s">
        <v>314</v>
      </c>
      <c r="H11" s="28" t="s">
        <v>315</v>
      </c>
      <c r="I11" s="28" t="s">
        <v>316</v>
      </c>
      <c r="J11" s="28" t="s">
        <v>317</v>
      </c>
      <c r="K11" s="28" t="s">
        <v>318</v>
      </c>
      <c r="L11" s="28" t="s">
        <v>325</v>
      </c>
      <c r="M11" s="28" t="s">
        <v>239</v>
      </c>
      <c r="N11" s="28" t="s">
        <v>319</v>
      </c>
      <c r="O11" s="28" t="s">
        <v>320</v>
      </c>
      <c r="P11" s="28" t="s">
        <v>240</v>
      </c>
      <c r="Q11" s="28" t="s">
        <v>337</v>
      </c>
      <c r="R11" s="28" t="s">
        <v>335</v>
      </c>
      <c r="S11" s="28" t="s">
        <v>241</v>
      </c>
      <c r="T11" s="29" t="s">
        <v>242</v>
      </c>
      <c r="U11" s="52" t="s">
        <v>42</v>
      </c>
      <c r="V11" s="52" t="s">
        <v>43</v>
      </c>
      <c r="W11" s="52" t="s">
        <v>243</v>
      </c>
      <c r="X11" s="203" t="s">
        <v>244</v>
      </c>
      <c r="Y11" s="204" t="s">
        <v>288</v>
      </c>
      <c r="Z11" s="204" t="s">
        <v>104</v>
      </c>
      <c r="AA11" s="204" t="s">
        <v>1</v>
      </c>
      <c r="AB11" s="204" t="s">
        <v>2</v>
      </c>
      <c r="AC11" s="204" t="s">
        <v>3</v>
      </c>
      <c r="AD11" s="204" t="s">
        <v>173</v>
      </c>
      <c r="AE11" s="204" t="s">
        <v>174</v>
      </c>
      <c r="AF11" s="204" t="s">
        <v>175</v>
      </c>
      <c r="AG11" s="204" t="s">
        <v>176</v>
      </c>
      <c r="AH11" s="204" t="s">
        <v>177</v>
      </c>
      <c r="AI11" s="204" t="s">
        <v>178</v>
      </c>
      <c r="AJ11" s="204" t="s">
        <v>179</v>
      </c>
    </row>
    <row r="12" spans="1:36" s="51" customFormat="1" ht="23.25" customHeight="1" thickBot="1">
      <c r="A12" s="205"/>
      <c r="B12" s="206">
        <v>1572</v>
      </c>
      <c r="C12" s="206">
        <f>B12</f>
        <v>1572</v>
      </c>
      <c r="D12" s="207"/>
      <c r="E12" s="206">
        <v>9065</v>
      </c>
      <c r="F12" s="206">
        <f>$E$12</f>
        <v>9065</v>
      </c>
      <c r="G12" s="207"/>
      <c r="H12" s="206">
        <v>1901</v>
      </c>
      <c r="I12" s="206">
        <f>$H$12</f>
        <v>1901</v>
      </c>
      <c r="J12" s="208">
        <v>11280</v>
      </c>
      <c r="K12" s="209"/>
      <c r="L12" s="209">
        <v>2763191.7</v>
      </c>
      <c r="M12" s="68">
        <f>L12</f>
        <v>2763191.7</v>
      </c>
      <c r="N12" s="209"/>
      <c r="O12" s="209">
        <v>6393456.1</v>
      </c>
      <c r="P12" s="68">
        <f>O12</f>
        <v>6393456.1</v>
      </c>
      <c r="Q12" s="209"/>
      <c r="R12" s="209">
        <v>5181748.73</v>
      </c>
      <c r="S12" s="68">
        <f>R12</f>
        <v>5181748.73</v>
      </c>
      <c r="T12" s="210">
        <f>S12+P12+M12</f>
        <v>14338396.530000001</v>
      </c>
      <c r="U12" s="211">
        <v>0</v>
      </c>
      <c r="V12" s="212">
        <v>1</v>
      </c>
      <c r="W12" s="212"/>
      <c r="X12" s="212"/>
      <c r="Y12" s="439">
        <v>3</v>
      </c>
      <c r="Z12" s="440"/>
      <c r="AA12" s="440"/>
      <c r="AB12" s="440"/>
      <c r="AC12" s="440"/>
      <c r="AD12" s="441">
        <v>3155.88</v>
      </c>
      <c r="AE12" s="441"/>
      <c r="AF12" s="441"/>
      <c r="AG12" s="441">
        <v>31391.01</v>
      </c>
      <c r="AH12" s="440"/>
      <c r="AI12" s="440"/>
      <c r="AJ12" s="440"/>
    </row>
    <row r="13" spans="1:33" ht="12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AD13" s="72"/>
      <c r="AE13" s="72"/>
      <c r="AF13" s="72"/>
      <c r="AG13" s="72"/>
    </row>
    <row r="14" spans="30:33" ht="11.25">
      <c r="AD14" s="72"/>
      <c r="AE14" s="72"/>
      <c r="AF14" s="72"/>
      <c r="AG14" s="72"/>
    </row>
    <row r="15" ht="11.25">
      <c r="M15" s="72"/>
    </row>
    <row r="17" ht="12" thickBot="1">
      <c r="A17" s="5" t="s">
        <v>59</v>
      </c>
    </row>
    <row r="18" spans="1:36" ht="199.5" customHeight="1" thickBot="1">
      <c r="A18" s="17" t="s">
        <v>20</v>
      </c>
      <c r="B18" s="11" t="s">
        <v>22</v>
      </c>
      <c r="C18" s="11" t="s">
        <v>23</v>
      </c>
      <c r="D18" s="11" t="s">
        <v>24</v>
      </c>
      <c r="E18" s="36" t="s">
        <v>84</v>
      </c>
      <c r="F18" s="36" t="s">
        <v>85</v>
      </c>
      <c r="G18" s="36" t="s">
        <v>86</v>
      </c>
      <c r="H18" s="36" t="s">
        <v>87</v>
      </c>
      <c r="I18" s="36" t="s">
        <v>88</v>
      </c>
      <c r="J18" s="36" t="s">
        <v>89</v>
      </c>
      <c r="K18" s="36" t="s">
        <v>90</v>
      </c>
      <c r="L18" s="213" t="s">
        <v>91</v>
      </c>
      <c r="M18" s="200" t="s">
        <v>180</v>
      </c>
      <c r="N18" s="200" t="s">
        <v>181</v>
      </c>
      <c r="O18" s="200" t="s">
        <v>182</v>
      </c>
      <c r="P18" s="202" t="s">
        <v>183</v>
      </c>
      <c r="Q18" s="202" t="s">
        <v>184</v>
      </c>
      <c r="R18" s="202" t="s">
        <v>185</v>
      </c>
      <c r="S18" s="202" t="s">
        <v>186</v>
      </c>
      <c r="T18" s="202" t="s">
        <v>187</v>
      </c>
      <c r="U18" s="202" t="s">
        <v>188</v>
      </c>
      <c r="V18" s="202" t="s">
        <v>189</v>
      </c>
      <c r="W18" s="202" t="s">
        <v>190</v>
      </c>
      <c r="X18" s="202" t="s">
        <v>191</v>
      </c>
      <c r="Y18" s="200" t="s">
        <v>192</v>
      </c>
      <c r="Z18" s="200" t="s">
        <v>193</v>
      </c>
      <c r="AA18" s="200" t="s">
        <v>194</v>
      </c>
      <c r="AB18" s="200" t="s">
        <v>195</v>
      </c>
      <c r="AC18" s="200" t="s">
        <v>196</v>
      </c>
      <c r="AD18" s="200" t="s">
        <v>197</v>
      </c>
      <c r="AE18" s="200" t="s">
        <v>198</v>
      </c>
      <c r="AF18" s="200" t="s">
        <v>199</v>
      </c>
      <c r="AG18" s="200" t="s">
        <v>200</v>
      </c>
      <c r="AH18" s="200" t="s">
        <v>201</v>
      </c>
      <c r="AI18" s="200" t="s">
        <v>202</v>
      </c>
      <c r="AJ18" s="200" t="s">
        <v>203</v>
      </c>
    </row>
    <row r="19" spans="1:36" ht="23.25" thickBot="1">
      <c r="A19" s="12" t="s">
        <v>322</v>
      </c>
      <c r="B19" s="13" t="s">
        <v>323</v>
      </c>
      <c r="C19" s="13" t="s">
        <v>311</v>
      </c>
      <c r="D19" s="13" t="s">
        <v>330</v>
      </c>
      <c r="E19" s="13" t="s">
        <v>313</v>
      </c>
      <c r="F19" s="13" t="s">
        <v>324</v>
      </c>
      <c r="G19" s="13" t="s">
        <v>314</v>
      </c>
      <c r="H19" s="13" t="s">
        <v>331</v>
      </c>
      <c r="I19" s="13" t="s">
        <v>316</v>
      </c>
      <c r="J19" s="13" t="s">
        <v>317</v>
      </c>
      <c r="K19" s="13" t="s">
        <v>318</v>
      </c>
      <c r="L19" s="442" t="s">
        <v>60</v>
      </c>
      <c r="M19" s="11" t="s">
        <v>326</v>
      </c>
      <c r="N19" s="11" t="s">
        <v>319</v>
      </c>
      <c r="O19" s="11" t="s">
        <v>320</v>
      </c>
      <c r="P19" s="443" t="s">
        <v>204</v>
      </c>
      <c r="Q19" s="11" t="s">
        <v>337</v>
      </c>
      <c r="R19" s="11" t="s">
        <v>335</v>
      </c>
      <c r="S19" s="11" t="s">
        <v>338</v>
      </c>
      <c r="T19" s="443" t="s">
        <v>205</v>
      </c>
      <c r="U19" s="11" t="s">
        <v>42</v>
      </c>
      <c r="V19" s="11" t="s">
        <v>43</v>
      </c>
      <c r="W19" s="11" t="s">
        <v>243</v>
      </c>
      <c r="X19" s="443" t="s">
        <v>206</v>
      </c>
      <c r="Y19" s="11" t="s">
        <v>288</v>
      </c>
      <c r="Z19" s="11" t="s">
        <v>104</v>
      </c>
      <c r="AA19" s="11" t="s">
        <v>1</v>
      </c>
      <c r="AB19" s="443" t="s">
        <v>207</v>
      </c>
      <c r="AC19" s="11" t="s">
        <v>3</v>
      </c>
      <c r="AD19" s="11" t="s">
        <v>173</v>
      </c>
      <c r="AE19" s="11" t="s">
        <v>174</v>
      </c>
      <c r="AF19" s="443" t="s">
        <v>208</v>
      </c>
      <c r="AG19" s="11" t="s">
        <v>176</v>
      </c>
      <c r="AH19" s="11" t="s">
        <v>177</v>
      </c>
      <c r="AI19" s="11" t="s">
        <v>178</v>
      </c>
      <c r="AJ19" s="443" t="s">
        <v>209</v>
      </c>
    </row>
    <row r="20" spans="1:36" ht="15" customHeight="1" thickBot="1">
      <c r="A20" s="444"/>
      <c r="B20" s="76"/>
      <c r="C20" s="76"/>
      <c r="D20" s="69"/>
      <c r="E20" s="68"/>
      <c r="F20" s="209"/>
      <c r="G20" s="209"/>
      <c r="H20" s="68"/>
      <c r="I20" s="209">
        <v>1251.17</v>
      </c>
      <c r="J20" s="209">
        <v>4681.23</v>
      </c>
      <c r="K20" s="209">
        <v>3155.88</v>
      </c>
      <c r="L20" s="210">
        <f>I20+J20-K20</f>
        <v>2776.5199999999995</v>
      </c>
      <c r="M20" s="214"/>
      <c r="N20" s="445"/>
      <c r="O20" s="445"/>
      <c r="P20" s="445"/>
      <c r="Q20" s="445"/>
      <c r="R20" s="445"/>
      <c r="S20" s="445"/>
      <c r="T20" s="445"/>
      <c r="U20" s="446">
        <v>0</v>
      </c>
      <c r="V20" s="446">
        <v>45342.57</v>
      </c>
      <c r="W20" s="446">
        <v>31391.01</v>
      </c>
      <c r="X20" s="446">
        <f>U20+V20-W20</f>
        <v>13951.560000000001</v>
      </c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7"/>
    </row>
    <row r="21" spans="1:17" ht="11.25">
      <c r="A21" s="22"/>
      <c r="B21" s="22"/>
      <c r="C21" s="22"/>
      <c r="D21" s="22"/>
      <c r="E21" s="22"/>
      <c r="F21" s="22"/>
      <c r="Q21" s="72"/>
    </row>
    <row r="22" spans="1:6" ht="11.25">
      <c r="A22" s="14"/>
      <c r="B22" s="14"/>
      <c r="C22" s="14"/>
      <c r="D22" s="14"/>
      <c r="E22" s="14"/>
      <c r="F22" s="14"/>
    </row>
    <row r="23" spans="1:2" ht="11.25">
      <c r="A23" s="5" t="s">
        <v>210</v>
      </c>
      <c r="B23" s="5"/>
    </row>
    <row r="24" spans="1:2" ht="11.25">
      <c r="A24" s="22" t="s">
        <v>211</v>
      </c>
      <c r="B24" s="22"/>
    </row>
    <row r="25" spans="1:2" ht="11.25">
      <c r="A25" s="14" t="s">
        <v>212</v>
      </c>
      <c r="B25" s="14"/>
    </row>
    <row r="26" spans="1:3" s="46" customFormat="1" ht="12.75">
      <c r="A26" s="14" t="s">
        <v>213</v>
      </c>
      <c r="B26" s="14"/>
      <c r="C26" s="4"/>
    </row>
    <row r="27" spans="1:14" s="46" customFormat="1" ht="12.75">
      <c r="A27" s="14" t="s">
        <v>214</v>
      </c>
      <c r="B27" s="14"/>
      <c r="C27" s="4"/>
      <c r="N27" s="96"/>
    </row>
    <row r="28" spans="1:14" s="46" customFormat="1" ht="14.25">
      <c r="A28" s="14" t="s">
        <v>215</v>
      </c>
      <c r="B28" s="14"/>
      <c r="C28" s="4"/>
      <c r="N28" s="427"/>
    </row>
    <row r="29" spans="1:2" s="46" customFormat="1" ht="12.75">
      <c r="A29" s="14" t="s">
        <v>216</v>
      </c>
      <c r="B29" s="14"/>
    </row>
    <row r="30" spans="1:2" s="46" customFormat="1" ht="12.75">
      <c r="A30" s="14" t="s">
        <v>217</v>
      </c>
      <c r="B30" s="14"/>
    </row>
    <row r="31" spans="1:2" s="46" customFormat="1" ht="12.75">
      <c r="A31" s="14" t="s">
        <v>218</v>
      </c>
      <c r="B31" s="14"/>
    </row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8" spans="17:18" ht="12.75">
      <c r="Q38" s="448"/>
      <c r="R38" s="448"/>
    </row>
    <row r="39" spans="17:18" ht="12.75">
      <c r="Q39" s="449"/>
      <c r="R39" s="449"/>
    </row>
    <row r="40" spans="17:18" ht="12.75">
      <c r="Q40" s="46"/>
      <c r="R40" s="2"/>
    </row>
    <row r="42" ht="12.75">
      <c r="Q42" s="2"/>
    </row>
  </sheetData>
  <sheetProtection/>
  <mergeCells count="23">
    <mergeCell ref="A8:I8"/>
    <mergeCell ref="A9:C9"/>
    <mergeCell ref="D9:F9"/>
    <mergeCell ref="G9:I9"/>
    <mergeCell ref="J8:J10"/>
    <mergeCell ref="K8:S8"/>
    <mergeCell ref="T8:T10"/>
    <mergeCell ref="U8:U10"/>
    <mergeCell ref="K9:M9"/>
    <mergeCell ref="N9:P9"/>
    <mergeCell ref="Q9:S9"/>
    <mergeCell ref="AH8:AJ9"/>
    <mergeCell ref="Y8:Y10"/>
    <mergeCell ref="Z8:AB9"/>
    <mergeCell ref="AC8:AC10"/>
    <mergeCell ref="AD8:AD10"/>
    <mergeCell ref="Q38:R38"/>
    <mergeCell ref="AE8:AE10"/>
    <mergeCell ref="AF8:AF10"/>
    <mergeCell ref="AG8:AG10"/>
    <mergeCell ref="V8:V10"/>
    <mergeCell ref="W8:W10"/>
    <mergeCell ref="X8:X10"/>
  </mergeCells>
  <printOptions horizontalCentered="1"/>
  <pageMargins left="0.15748031496062992" right="0.15748031496062992" top="0.2362204724409449" bottom="0.984251968503937" header="0.15748031496062992" footer="0.5118110236220472"/>
  <pageSetup fitToWidth="2" fitToHeight="1" horizontalDpi="600" verticalDpi="600" orientation="landscape" paperSize="9" scale="65" r:id="rId1"/>
  <headerFooter alignWithMargins="0">
    <oddFooter>&amp;CAnexa 2 pag.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U27"/>
  <sheetViews>
    <sheetView zoomScalePageLayoutView="0" workbookViewId="0" topLeftCell="A1">
      <selection activeCell="F23" sqref="F23:F25"/>
    </sheetView>
  </sheetViews>
  <sheetFormatPr defaultColWidth="9.140625" defaultRowHeight="12.75"/>
  <cols>
    <col min="1" max="1" width="21.00390625" style="46" customWidth="1"/>
    <col min="2" max="2" width="21.7109375" style="46" customWidth="1"/>
    <col min="3" max="3" width="17.140625" style="46" customWidth="1"/>
    <col min="4" max="4" width="13.8515625" style="46" customWidth="1"/>
    <col min="5" max="5" width="18.140625" style="46" customWidth="1"/>
    <col min="6" max="6" width="17.00390625" style="46" customWidth="1"/>
    <col min="7" max="7" width="17.57421875" style="65" customWidth="1"/>
    <col min="8" max="16384" width="9.140625" style="65" customWidth="1"/>
  </cols>
  <sheetData>
    <row r="1" spans="1:11" s="144" customFormat="1" ht="15">
      <c r="A1" s="143" t="s">
        <v>4</v>
      </c>
      <c r="K1" s="145"/>
    </row>
    <row r="2" spans="1:21" s="147" customFormat="1" ht="15">
      <c r="A2" s="146" t="s">
        <v>57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5" s="144" customFormat="1" ht="22.5" customHeight="1">
      <c r="A3" s="146" t="str">
        <f>DIABET1!A3</f>
        <v>Raportare pentru ANUL 2020</v>
      </c>
      <c r="B3" s="148"/>
      <c r="C3" s="148"/>
      <c r="D3" s="149"/>
      <c r="E3" s="150"/>
    </row>
    <row r="4" spans="1:12" s="46" customFormat="1" ht="12.75">
      <c r="A4" s="46" t="s">
        <v>100</v>
      </c>
      <c r="L4" s="45"/>
    </row>
    <row r="5" s="46" customFormat="1" ht="12.75">
      <c r="L5" s="45"/>
    </row>
    <row r="6" s="46" customFormat="1" ht="12.75">
      <c r="L6" s="45"/>
    </row>
    <row r="7" s="46" customFormat="1" ht="12.75">
      <c r="L7" s="45"/>
    </row>
    <row r="8" s="46" customFormat="1" ht="12.75"/>
    <row r="9" spans="1:6" s="46" customFormat="1" ht="12.75">
      <c r="A9" s="324" t="s">
        <v>61</v>
      </c>
      <c r="B9" s="324"/>
      <c r="C9" s="324"/>
      <c r="D9" s="324"/>
      <c r="E9" s="324"/>
      <c r="F9" s="324"/>
    </row>
    <row r="10" spans="1:6" s="46" customFormat="1" ht="12.75">
      <c r="A10" s="325"/>
      <c r="B10" s="325"/>
      <c r="C10" s="325"/>
      <c r="D10" s="325"/>
      <c r="E10" s="325"/>
      <c r="F10" s="325"/>
    </row>
    <row r="11" spans="1:6" s="46" customFormat="1" ht="13.5" thickBot="1">
      <c r="A11" s="80"/>
      <c r="B11" s="80"/>
      <c r="C11" s="80"/>
      <c r="D11" s="80"/>
      <c r="E11" s="80"/>
      <c r="F11" s="80"/>
    </row>
    <row r="12" spans="1:7" s="46" customFormat="1" ht="39" customHeight="1">
      <c r="A12" s="326" t="s">
        <v>49</v>
      </c>
      <c r="B12" s="327"/>
      <c r="C12" s="328" t="s">
        <v>50</v>
      </c>
      <c r="D12" s="328" t="s">
        <v>101</v>
      </c>
      <c r="E12" s="327" t="s">
        <v>51</v>
      </c>
      <c r="F12" s="327"/>
      <c r="G12" s="322" t="s">
        <v>16</v>
      </c>
    </row>
    <row r="13" spans="1:7" s="46" customFormat="1" ht="17.25" customHeight="1" thickBot="1">
      <c r="A13" s="85" t="s">
        <v>7</v>
      </c>
      <c r="B13" s="86" t="s">
        <v>38</v>
      </c>
      <c r="C13" s="329"/>
      <c r="D13" s="329"/>
      <c r="E13" s="86" t="s">
        <v>7</v>
      </c>
      <c r="F13" s="86" t="s">
        <v>38</v>
      </c>
      <c r="G13" s="323"/>
    </row>
    <row r="14" spans="1:7" s="46" customFormat="1" ht="13.5" thickBot="1">
      <c r="A14" s="87" t="s">
        <v>322</v>
      </c>
      <c r="B14" s="88" t="s">
        <v>323</v>
      </c>
      <c r="C14" s="89" t="s">
        <v>311</v>
      </c>
      <c r="D14" s="88" t="s">
        <v>312</v>
      </c>
      <c r="E14" s="88" t="s">
        <v>313</v>
      </c>
      <c r="F14" s="88" t="s">
        <v>324</v>
      </c>
      <c r="G14" s="90" t="s">
        <v>314</v>
      </c>
    </row>
    <row r="15" spans="1:7" s="96" customFormat="1" ht="18.75" customHeight="1" thickBot="1">
      <c r="A15" s="91">
        <v>63</v>
      </c>
      <c r="B15" s="92">
        <v>2742</v>
      </c>
      <c r="C15" s="92">
        <v>1444</v>
      </c>
      <c r="D15" s="93">
        <v>1613</v>
      </c>
      <c r="E15" s="94">
        <v>88480</v>
      </c>
      <c r="F15" s="94">
        <v>1214612.8</v>
      </c>
      <c r="G15" s="95">
        <v>32260</v>
      </c>
    </row>
    <row r="23" ht="12.75">
      <c r="F23" s="83"/>
    </row>
    <row r="24" ht="14.25">
      <c r="F24" s="135"/>
    </row>
    <row r="27" ht="12.75">
      <c r="F27" s="65"/>
    </row>
  </sheetData>
  <sheetProtection/>
  <mergeCells count="6">
    <mergeCell ref="G12:G13"/>
    <mergeCell ref="A9:F10"/>
    <mergeCell ref="A12:B12"/>
    <mergeCell ref="C12:C13"/>
    <mergeCell ref="D12:D13"/>
    <mergeCell ref="E12:F12"/>
  </mergeCells>
  <printOptions/>
  <pageMargins left="1.38" right="0.37" top="1" bottom="1" header="0.5" footer="0.5"/>
  <pageSetup horizontalDpi="600" verticalDpi="600" orientation="landscape" paperSize="9" r:id="rId1"/>
  <headerFooter alignWithMargins="0">
    <oddFooter>&amp;CAnexa 2 pag.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IV33"/>
  <sheetViews>
    <sheetView zoomScalePageLayoutView="0" workbookViewId="0" topLeftCell="A1">
      <selection activeCell="D28" sqref="D28:D29"/>
    </sheetView>
  </sheetViews>
  <sheetFormatPr defaultColWidth="9.140625" defaultRowHeight="12.75"/>
  <cols>
    <col min="1" max="1" width="12.57421875" style="119" customWidth="1"/>
    <col min="2" max="2" width="10.140625" style="119" customWidth="1"/>
    <col min="3" max="3" width="12.8515625" style="119" customWidth="1"/>
    <col min="4" max="4" width="12.140625" style="119" customWidth="1"/>
    <col min="5" max="5" width="10.140625" style="119" customWidth="1"/>
    <col min="6" max="6" width="10.421875" style="119" customWidth="1"/>
    <col min="7" max="7" width="11.00390625" style="119" customWidth="1"/>
    <col min="8" max="8" width="10.00390625" style="119" customWidth="1"/>
    <col min="9" max="9" width="9.28125" style="119" customWidth="1"/>
    <col min="10" max="10" width="9.421875" style="119" customWidth="1"/>
    <col min="11" max="11" width="11.421875" style="119" customWidth="1"/>
    <col min="12" max="12" width="11.7109375" style="119" bestFit="1" customWidth="1"/>
    <col min="13" max="13" width="10.421875" style="119" customWidth="1"/>
    <col min="14" max="14" width="10.57421875" style="119" customWidth="1"/>
    <col min="15" max="15" width="11.140625" style="119" customWidth="1"/>
    <col min="16" max="16" width="10.00390625" style="119" customWidth="1"/>
    <col min="17" max="17" width="10.57421875" style="119" customWidth="1"/>
    <col min="18" max="18" width="10.8515625" style="119" customWidth="1"/>
    <col min="19" max="19" width="7.7109375" style="119" customWidth="1"/>
    <col min="20" max="20" width="15.57421875" style="119" customWidth="1"/>
    <col min="21" max="21" width="9.140625" style="119" customWidth="1"/>
    <col min="22" max="22" width="12.28125" style="119" customWidth="1"/>
    <col min="23" max="54" width="9.140625" style="119" customWidth="1"/>
    <col min="55" max="16384" width="9.140625" style="120" customWidth="1"/>
  </cols>
  <sheetData>
    <row r="1" spans="1:256" s="144" customFormat="1" ht="15">
      <c r="A1" s="143" t="s">
        <v>4</v>
      </c>
      <c r="B1" s="143"/>
      <c r="C1" s="143"/>
      <c r="D1" s="143"/>
      <c r="E1" s="143"/>
      <c r="F1" s="143"/>
      <c r="G1" s="143"/>
      <c r="H1" s="143"/>
      <c r="I1" s="143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  <c r="IT1" s="152"/>
      <c r="IU1" s="152"/>
      <c r="IV1" s="152"/>
    </row>
    <row r="2" spans="1:256" s="144" customFormat="1" ht="13.5" customHeight="1">
      <c r="A2" s="334" t="s">
        <v>62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s="144" customFormat="1" ht="22.5" customHeight="1">
      <c r="A3" s="143" t="str">
        <f>DIABET2!A3</f>
        <v>Raportare pentru ANUL 2020</v>
      </c>
      <c r="B3" s="143"/>
      <c r="C3" s="143"/>
      <c r="D3" s="143"/>
      <c r="E3" s="143"/>
      <c r="F3" s="143"/>
      <c r="G3" s="143"/>
      <c r="H3" s="143"/>
      <c r="I3" s="143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  <c r="IV3" s="152"/>
    </row>
    <row r="4" spans="1:256" s="2" customFormat="1" ht="12.75">
      <c r="A4" s="100" t="s">
        <v>345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s="44" customFormat="1" ht="11.25">
      <c r="A5" s="100"/>
      <c r="B5" s="107"/>
      <c r="C5" s="107"/>
      <c r="D5" s="107"/>
      <c r="E5" s="107"/>
      <c r="F5" s="107"/>
      <c r="G5" s="107"/>
      <c r="H5" s="107"/>
      <c r="I5" s="107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spans="1:256" s="44" customFormat="1" ht="12" thickBot="1">
      <c r="A6" s="108" t="s">
        <v>63</v>
      </c>
      <c r="B6" s="108"/>
      <c r="C6" s="108"/>
      <c r="D6" s="108"/>
      <c r="E6" s="108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spans="1:256" s="44" customFormat="1" ht="20.25" customHeight="1">
      <c r="A7" s="335" t="s">
        <v>17</v>
      </c>
      <c r="B7" s="289"/>
      <c r="C7" s="289"/>
      <c r="D7" s="289"/>
      <c r="E7" s="289"/>
      <c r="F7" s="289"/>
      <c r="G7" s="289"/>
      <c r="H7" s="289"/>
      <c r="I7" s="289"/>
      <c r="J7" s="290"/>
      <c r="K7" s="295" t="s">
        <v>246</v>
      </c>
      <c r="L7" s="288" t="s">
        <v>18</v>
      </c>
      <c r="M7" s="289"/>
      <c r="N7" s="289"/>
      <c r="O7" s="289"/>
      <c r="P7" s="289"/>
      <c r="Q7" s="289"/>
      <c r="R7" s="289"/>
      <c r="S7" s="289"/>
      <c r="T7" s="289"/>
      <c r="U7" s="290"/>
      <c r="V7" s="291" t="s">
        <v>341</v>
      </c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s="44" customFormat="1" ht="12.75" customHeight="1">
      <c r="A8" s="330" t="s">
        <v>339</v>
      </c>
      <c r="B8" s="331"/>
      <c r="C8" s="331"/>
      <c r="D8" s="331"/>
      <c r="E8" s="331"/>
      <c r="F8" s="331"/>
      <c r="G8" s="331"/>
      <c r="H8" s="331"/>
      <c r="I8" s="294"/>
      <c r="J8" s="287" t="s">
        <v>329</v>
      </c>
      <c r="K8" s="287"/>
      <c r="L8" s="332" t="s">
        <v>339</v>
      </c>
      <c r="M8" s="331"/>
      <c r="N8" s="331"/>
      <c r="O8" s="331"/>
      <c r="P8" s="331"/>
      <c r="Q8" s="331"/>
      <c r="R8" s="331"/>
      <c r="S8" s="331"/>
      <c r="T8" s="294"/>
      <c r="U8" s="287" t="s">
        <v>329</v>
      </c>
      <c r="V8" s="292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s="44" customFormat="1" ht="11.25">
      <c r="A9" s="333" t="s">
        <v>355</v>
      </c>
      <c r="B9" s="287"/>
      <c r="C9" s="287"/>
      <c r="D9" s="287" t="s">
        <v>356</v>
      </c>
      <c r="E9" s="287"/>
      <c r="F9" s="287"/>
      <c r="G9" s="287" t="s">
        <v>357</v>
      </c>
      <c r="H9" s="287" t="s">
        <v>358</v>
      </c>
      <c r="I9" s="287" t="s">
        <v>340</v>
      </c>
      <c r="J9" s="287"/>
      <c r="K9" s="287"/>
      <c r="L9" s="287" t="s">
        <v>355</v>
      </c>
      <c r="M9" s="287"/>
      <c r="N9" s="287"/>
      <c r="O9" s="287" t="s">
        <v>356</v>
      </c>
      <c r="P9" s="287"/>
      <c r="Q9" s="287"/>
      <c r="R9" s="287" t="s">
        <v>357</v>
      </c>
      <c r="S9" s="287" t="s">
        <v>358</v>
      </c>
      <c r="T9" s="287" t="s">
        <v>340</v>
      </c>
      <c r="U9" s="287"/>
      <c r="V9" s="292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256" s="44" customFormat="1" ht="79.5" thickBot="1">
      <c r="A10" s="116" t="s">
        <v>359</v>
      </c>
      <c r="B10" s="109" t="s">
        <v>360</v>
      </c>
      <c r="C10" s="109" t="s">
        <v>361</v>
      </c>
      <c r="D10" s="109" t="s">
        <v>362</v>
      </c>
      <c r="E10" s="109" t="s">
        <v>363</v>
      </c>
      <c r="F10" s="109" t="s">
        <v>364</v>
      </c>
      <c r="G10" s="286"/>
      <c r="H10" s="286"/>
      <c r="I10" s="286"/>
      <c r="J10" s="286"/>
      <c r="K10" s="286"/>
      <c r="L10" s="109" t="s">
        <v>359</v>
      </c>
      <c r="M10" s="109" t="s">
        <v>365</v>
      </c>
      <c r="N10" s="109" t="s">
        <v>361</v>
      </c>
      <c r="O10" s="109" t="s">
        <v>362</v>
      </c>
      <c r="P10" s="109" t="s">
        <v>366</v>
      </c>
      <c r="Q10" s="109" t="s">
        <v>364</v>
      </c>
      <c r="R10" s="286"/>
      <c r="S10" s="286"/>
      <c r="T10" s="286"/>
      <c r="U10" s="286"/>
      <c r="V10" s="293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s="64" customFormat="1" ht="32.25" customHeight="1" thickBot="1">
      <c r="A11" s="117" t="s">
        <v>322</v>
      </c>
      <c r="B11" s="118" t="s">
        <v>323</v>
      </c>
      <c r="C11" s="118" t="s">
        <v>311</v>
      </c>
      <c r="D11" s="118" t="s">
        <v>312</v>
      </c>
      <c r="E11" s="118" t="s">
        <v>313</v>
      </c>
      <c r="F11" s="118" t="s">
        <v>324</v>
      </c>
      <c r="G11" s="118" t="s">
        <v>314</v>
      </c>
      <c r="H11" s="118" t="s">
        <v>315</v>
      </c>
      <c r="I11" s="118" t="s">
        <v>316</v>
      </c>
      <c r="J11" s="118" t="s">
        <v>317</v>
      </c>
      <c r="K11" s="118" t="s">
        <v>367</v>
      </c>
      <c r="L11" s="118" t="s">
        <v>325</v>
      </c>
      <c r="M11" s="118" t="s">
        <v>326</v>
      </c>
      <c r="N11" s="118" t="s">
        <v>319</v>
      </c>
      <c r="O11" s="118" t="s">
        <v>320</v>
      </c>
      <c r="P11" s="118" t="s">
        <v>334</v>
      </c>
      <c r="Q11" s="118" t="s">
        <v>337</v>
      </c>
      <c r="R11" s="118" t="s">
        <v>335</v>
      </c>
      <c r="S11" s="118" t="s">
        <v>338</v>
      </c>
      <c r="T11" s="118" t="s">
        <v>12</v>
      </c>
      <c r="U11" s="118" t="s">
        <v>42</v>
      </c>
      <c r="V11" s="130" t="s">
        <v>368</v>
      </c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</row>
    <row r="12" spans="1:256" s="1" customFormat="1" ht="13.5" thickBot="1">
      <c r="A12" s="137">
        <v>4</v>
      </c>
      <c r="B12" s="138">
        <v>3</v>
      </c>
      <c r="C12" s="138">
        <v>8</v>
      </c>
      <c r="D12" s="138"/>
      <c r="E12" s="138"/>
      <c r="F12" s="138"/>
      <c r="G12" s="138"/>
      <c r="H12" s="138"/>
      <c r="I12" s="138">
        <v>12</v>
      </c>
      <c r="J12" s="138"/>
      <c r="K12" s="138">
        <f>I12+J12</f>
        <v>12</v>
      </c>
      <c r="L12" s="139">
        <v>1235596.83</v>
      </c>
      <c r="M12" s="139">
        <v>44603.44</v>
      </c>
      <c r="N12" s="139">
        <v>80265.7</v>
      </c>
      <c r="O12" s="139"/>
      <c r="P12" s="139"/>
      <c r="Q12" s="138"/>
      <c r="R12" s="139"/>
      <c r="S12" s="139"/>
      <c r="T12" s="139">
        <f>L12+M12+N12</f>
        <v>1360465.97</v>
      </c>
      <c r="U12" s="139"/>
      <c r="V12" s="140">
        <f>T12+U12</f>
        <v>1360465.97</v>
      </c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s="44" customFormat="1" ht="11.2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256" s="44" customFormat="1" ht="11.2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s="44" customFormat="1" ht="11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s="44" customFormat="1" ht="12" thickBot="1">
      <c r="A16" s="107" t="s">
        <v>64</v>
      </c>
      <c r="B16" s="107"/>
      <c r="C16" s="107"/>
      <c r="D16" s="107"/>
      <c r="E16" s="107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s="44" customFormat="1" ht="91.5" customHeight="1" thickBot="1">
      <c r="A17" s="110" t="s">
        <v>9</v>
      </c>
      <c r="B17" s="113" t="s">
        <v>20</v>
      </c>
      <c r="C17" s="113" t="s">
        <v>22</v>
      </c>
      <c r="D17" s="113" t="s">
        <v>23</v>
      </c>
      <c r="E17" s="114" t="s">
        <v>24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s="44" customFormat="1" ht="35.25" customHeight="1" thickBot="1">
      <c r="A18" s="124" t="s">
        <v>344</v>
      </c>
      <c r="B18" s="106" t="s">
        <v>322</v>
      </c>
      <c r="C18" s="106" t="s">
        <v>323</v>
      </c>
      <c r="D18" s="106" t="s">
        <v>311</v>
      </c>
      <c r="E18" s="125" t="s">
        <v>330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s="44" customFormat="1" ht="18" customHeight="1" thickBot="1">
      <c r="A19" s="126" t="s">
        <v>247</v>
      </c>
      <c r="B19" s="136">
        <v>305489.97</v>
      </c>
      <c r="C19" s="136">
        <v>1245509.99</v>
      </c>
      <c r="D19" s="136">
        <v>1360465.97</v>
      </c>
      <c r="E19" s="230">
        <f>B19+C19-D19</f>
        <v>190533.99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s="44" customFormat="1" ht="18" customHeight="1" thickBot="1">
      <c r="A20" s="127" t="s">
        <v>6</v>
      </c>
      <c r="B20" s="128"/>
      <c r="C20" s="128"/>
      <c r="D20" s="128"/>
      <c r="E20" s="133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s="164" customFormat="1" ht="18.75" customHeight="1" thickBot="1">
      <c r="A21" s="177" t="s">
        <v>332</v>
      </c>
      <c r="B21" s="178">
        <f>B19+B20</f>
        <v>305489.97</v>
      </c>
      <c r="C21" s="178">
        <f>C19+C20</f>
        <v>1245509.99</v>
      </c>
      <c r="D21" s="178">
        <f>D19+D20</f>
        <v>1360465.97</v>
      </c>
      <c r="E21" s="266">
        <f>B21+C21-D21</f>
        <v>190533.99</v>
      </c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  <c r="IJ21" s="142"/>
      <c r="IK21" s="142"/>
      <c r="IL21" s="142"/>
      <c r="IM21" s="142"/>
      <c r="IN21" s="142"/>
      <c r="IO21" s="142"/>
      <c r="IP21" s="142"/>
      <c r="IQ21" s="142"/>
      <c r="IR21" s="142"/>
      <c r="IS21" s="142"/>
      <c r="IT21" s="142"/>
      <c r="IU21" s="142"/>
      <c r="IV21" s="142"/>
    </row>
    <row r="22" spans="1:256" s="44" customFormat="1" ht="18.75" customHeight="1">
      <c r="A22" s="111"/>
      <c r="B22" s="131"/>
      <c r="C22" s="131"/>
      <c r="D22" s="131"/>
      <c r="E22" s="131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</row>
    <row r="23" spans="1:256" s="44" customFormat="1" ht="18.75" customHeight="1">
      <c r="A23" s="129" t="s">
        <v>352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23"/>
      <c r="IS23" s="123"/>
      <c r="IT23" s="123"/>
      <c r="IU23" s="123"/>
      <c r="IV23" s="123"/>
    </row>
    <row r="24" spans="1:256" s="19" customFormat="1" ht="11.25">
      <c r="A24" s="107" t="s">
        <v>353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  <c r="IV24" s="123"/>
    </row>
    <row r="25" spans="1:256" s="19" customFormat="1" ht="11.25">
      <c r="A25" s="107" t="s">
        <v>354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  <c r="IV25" s="123"/>
    </row>
    <row r="26" spans="1:256" s="19" customFormat="1" ht="12.7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2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  <c r="IV26" s="123"/>
    </row>
    <row r="27" spans="1:256" s="19" customFormat="1" ht="11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</row>
    <row r="28" spans="1:256" s="46" customFormat="1" ht="12.75">
      <c r="A28" s="119"/>
      <c r="B28" s="119"/>
      <c r="C28" s="119"/>
      <c r="D28" s="122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  <c r="IR28" s="120"/>
      <c r="IS28" s="120"/>
      <c r="IT28" s="120"/>
      <c r="IU28" s="120"/>
      <c r="IV28" s="120"/>
    </row>
    <row r="29" spans="1:256" s="46" customFormat="1" ht="14.25">
      <c r="A29" s="119"/>
      <c r="B29" s="119"/>
      <c r="C29" s="119"/>
      <c r="D29" s="135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</row>
    <row r="30" spans="1:256" s="46" customFormat="1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  <c r="IR30" s="120"/>
      <c r="IS30" s="120"/>
      <c r="IT30" s="120"/>
      <c r="IU30" s="120"/>
      <c r="IV30" s="120"/>
    </row>
    <row r="31" spans="1:256" s="46" customFormat="1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  <c r="IR31" s="120"/>
      <c r="IS31" s="120"/>
      <c r="IT31" s="120"/>
      <c r="IU31" s="120"/>
      <c r="IV31" s="120"/>
    </row>
    <row r="32" spans="1:256" s="46" customFormat="1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</row>
    <row r="33" spans="1:256" s="46" customFormat="1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  <c r="IR33" s="120"/>
      <c r="IS33" s="120"/>
      <c r="IT33" s="120"/>
      <c r="IU33" s="120"/>
      <c r="IV33" s="120"/>
    </row>
  </sheetData>
  <sheetProtection/>
  <mergeCells count="19">
    <mergeCell ref="A2:N2"/>
    <mergeCell ref="A7:J7"/>
    <mergeCell ref="K7:K10"/>
    <mergeCell ref="L7:U7"/>
    <mergeCell ref="L9:N9"/>
    <mergeCell ref="O9:Q9"/>
    <mergeCell ref="R9:R10"/>
    <mergeCell ref="S9:S10"/>
    <mergeCell ref="T9:T10"/>
    <mergeCell ref="V7:V10"/>
    <mergeCell ref="A8:I8"/>
    <mergeCell ref="J8:J10"/>
    <mergeCell ref="L8:T8"/>
    <mergeCell ref="U8:U10"/>
    <mergeCell ref="A9:C9"/>
    <mergeCell ref="D9:F9"/>
    <mergeCell ref="G9:G10"/>
    <mergeCell ref="H9:H10"/>
    <mergeCell ref="I9:I10"/>
  </mergeCells>
  <printOptions/>
  <pageMargins left="0.17" right="0.15748031496062992" top="0.6692913385826772" bottom="0.984251968503937" header="0.5118110236220472" footer="0.5118110236220472"/>
  <pageSetup fitToHeight="1" fitToWidth="1" horizontalDpi="600" verticalDpi="600" orientation="landscape" paperSize="9" scale="61" r:id="rId1"/>
  <headerFooter alignWithMargins="0">
    <oddFooter>&amp;CAnexa 2 pag.7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AJ89"/>
  <sheetViews>
    <sheetView zoomScalePageLayoutView="0" workbookViewId="0" topLeftCell="A46">
      <selection activeCell="A46" sqref="A1:IV16384"/>
    </sheetView>
  </sheetViews>
  <sheetFormatPr defaultColWidth="9.140625" defaultRowHeight="12.75"/>
  <cols>
    <col min="1" max="1" width="20.7109375" style="4" customWidth="1"/>
    <col min="2" max="2" width="14.00390625" style="4" customWidth="1"/>
    <col min="3" max="3" width="11.7109375" style="4" bestFit="1" customWidth="1"/>
    <col min="4" max="4" width="14.7109375" style="4" bestFit="1" customWidth="1"/>
    <col min="5" max="5" width="10.7109375" style="4" customWidth="1"/>
    <col min="6" max="6" width="12.421875" style="4" customWidth="1"/>
    <col min="7" max="7" width="11.8515625" style="4" customWidth="1"/>
    <col min="8" max="8" width="10.7109375" style="4" customWidth="1"/>
    <col min="9" max="9" width="12.140625" style="4" customWidth="1"/>
    <col min="10" max="10" width="9.421875" style="4" customWidth="1"/>
    <col min="11" max="11" width="14.421875" style="4" customWidth="1"/>
    <col min="12" max="12" width="10.8515625" style="4" customWidth="1"/>
    <col min="13" max="13" width="13.57421875" style="4" customWidth="1"/>
    <col min="14" max="14" width="9.421875" style="4" customWidth="1"/>
    <col min="15" max="15" width="12.140625" style="4" customWidth="1"/>
    <col min="16" max="16" width="12.00390625" style="4" customWidth="1"/>
    <col min="17" max="17" width="10.7109375" style="4" customWidth="1"/>
    <col min="18" max="18" width="8.140625" style="4" customWidth="1"/>
    <col min="19" max="19" width="11.421875" style="4" customWidth="1"/>
    <col min="20" max="20" width="9.8515625" style="4" customWidth="1"/>
    <col min="21" max="21" width="7.57421875" style="4" customWidth="1"/>
    <col min="22" max="22" width="14.8515625" style="4" customWidth="1"/>
    <col min="23" max="23" width="13.00390625" style="4" customWidth="1"/>
    <col min="24" max="24" width="16.8515625" style="4" customWidth="1"/>
    <col min="25" max="25" width="17.28125" style="4" customWidth="1"/>
    <col min="26" max="16384" width="9.140625" style="4" customWidth="1"/>
  </cols>
  <sheetData>
    <row r="1" ht="11.25">
      <c r="A1" s="19" t="s">
        <v>149</v>
      </c>
    </row>
    <row r="2" ht="11.25">
      <c r="A2" s="19" t="s">
        <v>150</v>
      </c>
    </row>
    <row r="5" spans="1:9" s="44" customFormat="1" ht="11.25">
      <c r="A5" s="5" t="str">
        <f>HEMOFILIE!A1</f>
        <v>CASA  DE ASIGURĂRI DE SĂNĂTATE VRANCEA </v>
      </c>
      <c r="E5" s="5"/>
      <c r="I5" s="5"/>
    </row>
    <row r="6" spans="1:12" s="44" customFormat="1" ht="13.5" customHeight="1">
      <c r="A6" s="348" t="s">
        <v>151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</row>
    <row r="7" spans="1:8" s="46" customFormat="1" ht="22.5" customHeight="1">
      <c r="A7" s="19" t="str">
        <f>HEMOFILIE!A3</f>
        <v>Raportare pentru ANUL 2020</v>
      </c>
      <c r="B7" s="97"/>
      <c r="C7" s="97"/>
      <c r="D7" s="48"/>
      <c r="E7" s="98"/>
      <c r="F7" s="1"/>
      <c r="G7" s="1"/>
      <c r="H7" s="1"/>
    </row>
    <row r="8" spans="1:12" s="44" customFormat="1" ht="11.25">
      <c r="A8" s="44" t="s">
        <v>100</v>
      </c>
      <c r="L8" s="55"/>
    </row>
    <row r="9" s="2" customFormat="1" ht="12.75"/>
    <row r="10" spans="1:18" ht="12" thickBot="1">
      <c r="A10" s="50" t="s">
        <v>65</v>
      </c>
      <c r="B10" s="3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24" ht="27.75" customHeight="1" thickBot="1">
      <c r="A11" s="346" t="s">
        <v>52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251"/>
      <c r="X11" s="252"/>
    </row>
    <row r="12" spans="1:24" ht="99.75" customHeight="1">
      <c r="A12" s="270" t="s">
        <v>248</v>
      </c>
      <c r="B12" s="271" t="s">
        <v>249</v>
      </c>
      <c r="C12" s="271" t="s">
        <v>32</v>
      </c>
      <c r="D12" s="271" t="s">
        <v>33</v>
      </c>
      <c r="E12" s="271" t="s">
        <v>34</v>
      </c>
      <c r="F12" s="271" t="s">
        <v>78</v>
      </c>
      <c r="G12" s="271" t="s">
        <v>79</v>
      </c>
      <c r="H12" s="271" t="s">
        <v>53</v>
      </c>
      <c r="I12" s="271" t="s">
        <v>54</v>
      </c>
      <c r="J12" s="271" t="s">
        <v>35</v>
      </c>
      <c r="K12" s="271" t="s">
        <v>92</v>
      </c>
      <c r="L12" s="271" t="s">
        <v>250</v>
      </c>
      <c r="M12" s="271" t="s">
        <v>219</v>
      </c>
      <c r="N12" s="271" t="s">
        <v>93</v>
      </c>
      <c r="O12" s="271" t="s">
        <v>251</v>
      </c>
      <c r="P12" s="271" t="s">
        <v>31</v>
      </c>
      <c r="Q12" s="271"/>
      <c r="R12" s="271"/>
      <c r="S12" s="271" t="s">
        <v>30</v>
      </c>
      <c r="T12" s="271"/>
      <c r="U12" s="271"/>
      <c r="V12" s="271" t="s">
        <v>220</v>
      </c>
      <c r="W12" s="371" t="s">
        <v>152</v>
      </c>
      <c r="X12" s="372" t="s">
        <v>153</v>
      </c>
    </row>
    <row r="13" spans="1:24" ht="23.25" thickBot="1">
      <c r="A13" s="342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53" t="s">
        <v>252</v>
      </c>
      <c r="Q13" s="53" t="s">
        <v>253</v>
      </c>
      <c r="R13" s="53" t="s">
        <v>321</v>
      </c>
      <c r="S13" s="53" t="s">
        <v>252</v>
      </c>
      <c r="T13" s="53" t="s">
        <v>253</v>
      </c>
      <c r="U13" s="53" t="s">
        <v>321</v>
      </c>
      <c r="V13" s="339"/>
      <c r="W13" s="373"/>
      <c r="X13" s="374"/>
    </row>
    <row r="14" spans="1:24" ht="18" customHeight="1" thickBot="1">
      <c r="A14" s="15" t="s">
        <v>322</v>
      </c>
      <c r="B14" s="16" t="s">
        <v>323</v>
      </c>
      <c r="C14" s="16" t="s">
        <v>311</v>
      </c>
      <c r="D14" s="16" t="s">
        <v>312</v>
      </c>
      <c r="E14" s="16" t="s">
        <v>313</v>
      </c>
      <c r="F14" s="16" t="s">
        <v>324</v>
      </c>
      <c r="G14" s="16" t="s">
        <v>314</v>
      </c>
      <c r="H14" s="16" t="s">
        <v>315</v>
      </c>
      <c r="I14" s="16" t="s">
        <v>316</v>
      </c>
      <c r="J14" s="16" t="s">
        <v>317</v>
      </c>
      <c r="K14" s="16" t="s">
        <v>318</v>
      </c>
      <c r="L14" s="16" t="s">
        <v>325</v>
      </c>
      <c r="M14" s="16" t="s">
        <v>326</v>
      </c>
      <c r="N14" s="16" t="s">
        <v>319</v>
      </c>
      <c r="O14" s="16" t="s">
        <v>320</v>
      </c>
      <c r="P14" s="16" t="s">
        <v>334</v>
      </c>
      <c r="Q14" s="16" t="s">
        <v>337</v>
      </c>
      <c r="R14" s="16" t="s">
        <v>254</v>
      </c>
      <c r="S14" s="16" t="s">
        <v>338</v>
      </c>
      <c r="T14" s="16" t="s">
        <v>12</v>
      </c>
      <c r="U14" s="16" t="s">
        <v>255</v>
      </c>
      <c r="V14" s="16" t="s">
        <v>43</v>
      </c>
      <c r="W14" s="375" t="s">
        <v>243</v>
      </c>
      <c r="X14" s="376" t="s">
        <v>244</v>
      </c>
    </row>
    <row r="15" spans="1:24" ht="18" customHeight="1" thickBot="1">
      <c r="A15" s="27"/>
      <c r="B15" s="28"/>
      <c r="C15" s="28">
        <v>7</v>
      </c>
      <c r="D15" s="28"/>
      <c r="E15" s="28"/>
      <c r="F15" s="28"/>
      <c r="G15" s="28"/>
      <c r="H15" s="28"/>
      <c r="I15" s="28"/>
      <c r="J15" s="28"/>
      <c r="K15" s="28"/>
      <c r="L15" s="28"/>
      <c r="M15" s="28">
        <v>1</v>
      </c>
      <c r="N15" s="28"/>
      <c r="O15" s="28"/>
      <c r="P15" s="28"/>
      <c r="Q15" s="28"/>
      <c r="R15" s="28"/>
      <c r="S15" s="28"/>
      <c r="T15" s="28"/>
      <c r="U15" s="28"/>
      <c r="V15" s="253"/>
      <c r="W15" s="377"/>
      <c r="X15" s="378"/>
    </row>
    <row r="16" spans="1:22" ht="11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78"/>
      <c r="R16" s="79"/>
      <c r="S16" s="79"/>
      <c r="T16" s="79"/>
      <c r="U16" s="79"/>
      <c r="V16" s="75"/>
    </row>
    <row r="17" spans="1:34" ht="11.2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79"/>
      <c r="R17" s="79"/>
      <c r="S17" s="79"/>
      <c r="T17" s="79"/>
      <c r="U17" s="79"/>
      <c r="V17" s="74"/>
      <c r="Y17" s="30"/>
      <c r="Z17" s="30"/>
      <c r="AA17" s="30"/>
      <c r="AB17" s="30"/>
      <c r="AC17" s="30"/>
      <c r="AD17" s="30"/>
      <c r="AE17" s="31"/>
      <c r="AF17" s="31"/>
      <c r="AG17" s="31"/>
      <c r="AH17" s="31"/>
    </row>
    <row r="18" spans="1:22" ht="11.25" customHeight="1">
      <c r="A18" s="39" t="s">
        <v>66</v>
      </c>
      <c r="B18" s="3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79"/>
      <c r="R18" s="79"/>
      <c r="S18" s="79"/>
      <c r="T18" s="79"/>
      <c r="U18" s="79"/>
      <c r="V18" s="74"/>
    </row>
    <row r="19" spans="1:24" ht="12.75">
      <c r="A19" s="39"/>
      <c r="B19" s="3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79"/>
      <c r="R19" s="79"/>
      <c r="S19" s="79"/>
      <c r="T19" s="79"/>
      <c r="U19" s="79"/>
      <c r="V19" s="74"/>
      <c r="W19" s="74"/>
      <c r="X19" s="74"/>
    </row>
    <row r="20" spans="1:24" ht="13.5" thickBot="1">
      <c r="A20" s="39"/>
      <c r="B20" s="3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74"/>
      <c r="T20" s="74"/>
      <c r="U20" s="74"/>
      <c r="V20" s="74"/>
      <c r="W20" s="74"/>
      <c r="X20" s="74"/>
    </row>
    <row r="21" spans="1:36" ht="13.5" customHeight="1" thickBot="1">
      <c r="A21" s="346" t="s">
        <v>55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231"/>
      <c r="X21" s="232"/>
      <c r="Y21" s="343" t="s">
        <v>36</v>
      </c>
      <c r="Z21" s="30"/>
      <c r="AA21" s="30"/>
      <c r="AB21" s="30"/>
      <c r="AC21" s="30"/>
      <c r="AD21" s="30"/>
      <c r="AE21" s="30"/>
      <c r="AF21" s="30"/>
      <c r="AG21" s="31"/>
      <c r="AH21" s="31"/>
      <c r="AI21" s="31"/>
      <c r="AJ21" s="31"/>
    </row>
    <row r="22" spans="1:36" ht="27" customHeight="1">
      <c r="A22" s="341" t="s">
        <v>248</v>
      </c>
      <c r="B22" s="338" t="s">
        <v>249</v>
      </c>
      <c r="C22" s="338" t="s">
        <v>32</v>
      </c>
      <c r="D22" s="338" t="s">
        <v>33</v>
      </c>
      <c r="E22" s="338" t="s">
        <v>34</v>
      </c>
      <c r="F22" s="338" t="s">
        <v>78</v>
      </c>
      <c r="G22" s="338" t="s">
        <v>79</v>
      </c>
      <c r="H22" s="338" t="s">
        <v>53</v>
      </c>
      <c r="I22" s="338" t="s">
        <v>54</v>
      </c>
      <c r="J22" s="338" t="s">
        <v>35</v>
      </c>
      <c r="K22" s="338" t="s">
        <v>92</v>
      </c>
      <c r="L22" s="338" t="s">
        <v>250</v>
      </c>
      <c r="M22" s="338" t="s">
        <v>221</v>
      </c>
      <c r="N22" s="338" t="s">
        <v>93</v>
      </c>
      <c r="O22" s="338" t="s">
        <v>251</v>
      </c>
      <c r="P22" s="338" t="s">
        <v>31</v>
      </c>
      <c r="Q22" s="338"/>
      <c r="R22" s="338"/>
      <c r="S22" s="338" t="s">
        <v>30</v>
      </c>
      <c r="T22" s="338"/>
      <c r="U22" s="340"/>
      <c r="V22" s="345" t="s">
        <v>220</v>
      </c>
      <c r="W22" s="379" t="s">
        <v>152</v>
      </c>
      <c r="X22" s="379" t="s">
        <v>153</v>
      </c>
      <c r="Y22" s="344"/>
      <c r="Z22" s="30"/>
      <c r="AA22" s="30"/>
      <c r="AB22" s="30"/>
      <c r="AC22" s="30"/>
      <c r="AD22" s="30"/>
      <c r="AE22" s="30"/>
      <c r="AF22" s="30"/>
      <c r="AG22" s="31"/>
      <c r="AH22" s="31"/>
      <c r="AI22" s="31"/>
      <c r="AJ22" s="31"/>
    </row>
    <row r="23" spans="1:36" ht="103.5" customHeight="1" thickBot="1">
      <c r="A23" s="342"/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53" t="s">
        <v>252</v>
      </c>
      <c r="Q23" s="53" t="s">
        <v>253</v>
      </c>
      <c r="R23" s="53" t="s">
        <v>321</v>
      </c>
      <c r="S23" s="53" t="s">
        <v>252</v>
      </c>
      <c r="T23" s="53" t="s">
        <v>253</v>
      </c>
      <c r="U23" s="255" t="s">
        <v>321</v>
      </c>
      <c r="V23" s="345"/>
      <c r="W23" s="379"/>
      <c r="X23" s="379"/>
      <c r="Y23" s="344"/>
      <c r="Z23" s="30"/>
      <c r="AA23" s="30"/>
      <c r="AB23" s="30"/>
      <c r="AC23" s="30"/>
      <c r="AD23" s="30"/>
      <c r="AE23" s="30"/>
      <c r="AF23" s="30"/>
      <c r="AG23" s="31"/>
      <c r="AH23" s="31"/>
      <c r="AI23" s="31"/>
      <c r="AJ23" s="31"/>
    </row>
    <row r="24" spans="1:36" ht="23.25" thickBot="1">
      <c r="A24" s="256" t="s">
        <v>322</v>
      </c>
      <c r="B24" s="233" t="s">
        <v>323</v>
      </c>
      <c r="C24" s="233" t="s">
        <v>311</v>
      </c>
      <c r="D24" s="233" t="s">
        <v>312</v>
      </c>
      <c r="E24" s="233" t="s">
        <v>313</v>
      </c>
      <c r="F24" s="233" t="s">
        <v>324</v>
      </c>
      <c r="G24" s="233" t="s">
        <v>314</v>
      </c>
      <c r="H24" s="233" t="s">
        <v>315</v>
      </c>
      <c r="I24" s="233" t="s">
        <v>316</v>
      </c>
      <c r="J24" s="233" t="s">
        <v>317</v>
      </c>
      <c r="K24" s="233" t="s">
        <v>318</v>
      </c>
      <c r="L24" s="233" t="s">
        <v>325</v>
      </c>
      <c r="M24" s="233" t="s">
        <v>326</v>
      </c>
      <c r="N24" s="233" t="s">
        <v>319</v>
      </c>
      <c r="O24" s="233" t="s">
        <v>320</v>
      </c>
      <c r="P24" s="233" t="s">
        <v>334</v>
      </c>
      <c r="Q24" s="233" t="s">
        <v>337</v>
      </c>
      <c r="R24" s="233" t="s">
        <v>254</v>
      </c>
      <c r="S24" s="233" t="s">
        <v>338</v>
      </c>
      <c r="T24" s="233" t="s">
        <v>12</v>
      </c>
      <c r="U24" s="233" t="s">
        <v>255</v>
      </c>
      <c r="V24" s="233" t="s">
        <v>43</v>
      </c>
      <c r="W24" s="380" t="s">
        <v>243</v>
      </c>
      <c r="X24" s="381" t="s">
        <v>244</v>
      </c>
      <c r="Y24" s="254" t="s">
        <v>154</v>
      </c>
      <c r="Z24" s="30"/>
      <c r="AA24" s="30"/>
      <c r="AB24" s="30"/>
      <c r="AC24" s="30"/>
      <c r="AD24" s="30"/>
      <c r="AE24" s="30"/>
      <c r="AF24" s="30"/>
      <c r="AG24" s="31"/>
      <c r="AH24" s="31"/>
      <c r="AI24" s="31"/>
      <c r="AJ24" s="31"/>
    </row>
    <row r="25" spans="1:31" s="72" customFormat="1" ht="17.25" customHeight="1" thickBot="1">
      <c r="A25" s="257"/>
      <c r="B25" s="73"/>
      <c r="C25" s="382">
        <v>3754141.32</v>
      </c>
      <c r="D25" s="73"/>
      <c r="E25" s="73"/>
      <c r="F25" s="73"/>
      <c r="G25" s="73"/>
      <c r="H25" s="73"/>
      <c r="I25" s="73"/>
      <c r="J25" s="73"/>
      <c r="K25" s="73"/>
      <c r="L25" s="73"/>
      <c r="M25" s="383">
        <v>43254.76</v>
      </c>
      <c r="N25" s="73"/>
      <c r="O25" s="73"/>
      <c r="P25" s="73"/>
      <c r="Q25" s="73"/>
      <c r="R25" s="73"/>
      <c r="S25" s="73"/>
      <c r="T25" s="73"/>
      <c r="U25" s="73"/>
      <c r="V25" s="73"/>
      <c r="W25" s="384"/>
      <c r="X25" s="384"/>
      <c r="Y25" s="66">
        <f>C25+M25</f>
        <v>3797396.0799999996</v>
      </c>
      <c r="Z25" s="70"/>
      <c r="AA25" s="70"/>
      <c r="AB25" s="71"/>
      <c r="AC25" s="71"/>
      <c r="AD25" s="71"/>
      <c r="AE25" s="71"/>
    </row>
    <row r="26" spans="1:34" ht="11.25">
      <c r="A26" s="30"/>
      <c r="B26" s="30"/>
      <c r="C26" s="30"/>
      <c r="D26" s="30"/>
      <c r="E26" s="30"/>
      <c r="F26" s="30"/>
      <c r="G26" s="30"/>
      <c r="H26" s="78"/>
      <c r="I26" s="78"/>
      <c r="J26" s="78"/>
      <c r="K26" s="78"/>
      <c r="L26" s="78"/>
      <c r="M26" s="30"/>
      <c r="N26" s="30"/>
      <c r="O26" s="78"/>
      <c r="P26" s="78"/>
      <c r="Q26" s="78"/>
      <c r="R26" s="78"/>
      <c r="S26" s="78"/>
      <c r="T26" s="30"/>
      <c r="U26" s="30"/>
      <c r="V26" s="81"/>
      <c r="W26" s="82"/>
      <c r="X26" s="30"/>
      <c r="Y26" s="30"/>
      <c r="Z26" s="30"/>
      <c r="AA26" s="30"/>
      <c r="AB26" s="30"/>
      <c r="AC26" s="30"/>
      <c r="AD26" s="30"/>
      <c r="AE26" s="31"/>
      <c r="AF26" s="31"/>
      <c r="AG26" s="31"/>
      <c r="AH26" s="31"/>
    </row>
    <row r="27" spans="1:34" ht="11.25">
      <c r="A27" s="30"/>
      <c r="B27" s="30"/>
      <c r="C27" s="30"/>
      <c r="D27" s="30"/>
      <c r="E27" s="30"/>
      <c r="F27" s="30"/>
      <c r="G27" s="30"/>
      <c r="H27" s="78"/>
      <c r="I27" s="78"/>
      <c r="J27" s="78"/>
      <c r="K27" s="78"/>
      <c r="L27" s="78"/>
      <c r="M27" s="30"/>
      <c r="N27" s="30"/>
      <c r="O27" s="78"/>
      <c r="P27" s="78"/>
      <c r="Q27" s="78"/>
      <c r="R27" s="78"/>
      <c r="S27" s="78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1"/>
      <c r="AF27" s="31"/>
      <c r="AG27" s="31"/>
      <c r="AH27" s="31"/>
    </row>
    <row r="28" spans="1:19" ht="12" thickBot="1">
      <c r="A28" s="19" t="s">
        <v>67</v>
      </c>
      <c r="B28" s="5"/>
      <c r="H28" s="78"/>
      <c r="I28" s="78"/>
      <c r="J28" s="78"/>
      <c r="K28" s="78"/>
      <c r="L28" s="78"/>
      <c r="M28" s="30"/>
      <c r="N28" s="30"/>
      <c r="O28" s="78"/>
      <c r="P28" s="78"/>
      <c r="Q28" s="78"/>
      <c r="R28" s="78"/>
      <c r="S28" s="78"/>
    </row>
    <row r="29" spans="1:5" s="51" customFormat="1" ht="102" thickBot="1">
      <c r="A29" s="385" t="s">
        <v>256</v>
      </c>
      <c r="B29" s="386" t="s">
        <v>68</v>
      </c>
      <c r="C29" s="386" t="s">
        <v>69</v>
      </c>
      <c r="D29" s="386" t="s">
        <v>70</v>
      </c>
      <c r="E29" s="387" t="s">
        <v>71</v>
      </c>
    </row>
    <row r="30" spans="1:5" s="51" customFormat="1" ht="23.25" thickBot="1">
      <c r="A30" s="385" t="s">
        <v>344</v>
      </c>
      <c r="B30" s="386" t="s">
        <v>322</v>
      </c>
      <c r="C30" s="386" t="s">
        <v>323</v>
      </c>
      <c r="D30" s="386" t="s">
        <v>311</v>
      </c>
      <c r="E30" s="387" t="s">
        <v>330</v>
      </c>
    </row>
    <row r="31" spans="1:8" ht="33.75">
      <c r="A31" s="388" t="s">
        <v>248</v>
      </c>
      <c r="B31" s="389"/>
      <c r="C31" s="389"/>
      <c r="D31" s="389"/>
      <c r="E31" s="390">
        <f>B31+C31-D31</f>
        <v>0</v>
      </c>
      <c r="F31" s="19"/>
      <c r="G31" s="19"/>
      <c r="H31" s="19"/>
    </row>
    <row r="32" spans="1:8" ht="33.75">
      <c r="A32" s="391" t="s">
        <v>249</v>
      </c>
      <c r="B32" s="392"/>
      <c r="C32" s="392"/>
      <c r="D32" s="392"/>
      <c r="E32" s="393">
        <f aca="true" t="shared" si="0" ref="E32:E53">B32+C32-D32</f>
        <v>0</v>
      </c>
      <c r="F32" s="19"/>
      <c r="G32" s="19"/>
      <c r="H32" s="19"/>
    </row>
    <row r="33" spans="1:8" ht="18.75" customHeight="1">
      <c r="A33" s="391" t="s">
        <v>32</v>
      </c>
      <c r="B33" s="394">
        <v>544680.28</v>
      </c>
      <c r="C33" s="394">
        <v>3634355.95</v>
      </c>
      <c r="D33" s="394">
        <v>3754141.32</v>
      </c>
      <c r="E33" s="395">
        <f t="shared" si="0"/>
        <v>424894.9100000006</v>
      </c>
      <c r="F33" s="19"/>
      <c r="G33" s="19"/>
      <c r="H33" s="215"/>
    </row>
    <row r="34" spans="1:8" ht="17.25" customHeight="1">
      <c r="A34" s="391" t="s">
        <v>33</v>
      </c>
      <c r="B34" s="392"/>
      <c r="C34" s="392"/>
      <c r="D34" s="392"/>
      <c r="E34" s="393">
        <f t="shared" si="0"/>
        <v>0</v>
      </c>
      <c r="F34" s="19"/>
      <c r="G34" s="19"/>
      <c r="H34" s="19"/>
    </row>
    <row r="35" spans="1:8" ht="17.25" customHeight="1">
      <c r="A35" s="391" t="s">
        <v>34</v>
      </c>
      <c r="B35" s="392"/>
      <c r="C35" s="392"/>
      <c r="D35" s="392"/>
      <c r="E35" s="393">
        <f t="shared" si="0"/>
        <v>0</v>
      </c>
      <c r="F35" s="19"/>
      <c r="G35" s="19"/>
      <c r="H35" s="19"/>
    </row>
    <row r="36" spans="1:18" ht="22.5">
      <c r="A36" s="391" t="s">
        <v>78</v>
      </c>
      <c r="B36" s="392"/>
      <c r="C36" s="392"/>
      <c r="D36" s="392"/>
      <c r="E36" s="393">
        <f t="shared" si="0"/>
        <v>0</v>
      </c>
      <c r="F36" s="19"/>
      <c r="G36" s="19"/>
      <c r="H36" s="19"/>
      <c r="Q36" s="1"/>
      <c r="R36" s="2"/>
    </row>
    <row r="37" spans="1:18" ht="22.5">
      <c r="A37" s="391" t="s">
        <v>79</v>
      </c>
      <c r="B37" s="392"/>
      <c r="C37" s="392"/>
      <c r="D37" s="392"/>
      <c r="E37" s="393">
        <f t="shared" si="0"/>
        <v>0</v>
      </c>
      <c r="F37" s="19"/>
      <c r="G37" s="19"/>
      <c r="H37" s="19"/>
      <c r="Q37" s="2"/>
      <c r="R37" s="2"/>
    </row>
    <row r="38" spans="1:18" ht="22.5">
      <c r="A38" s="391" t="s">
        <v>53</v>
      </c>
      <c r="B38" s="392"/>
      <c r="C38" s="392"/>
      <c r="D38" s="392"/>
      <c r="E38" s="393">
        <f t="shared" si="0"/>
        <v>0</v>
      </c>
      <c r="F38" s="19"/>
      <c r="G38" s="19"/>
      <c r="H38" s="19"/>
      <c r="Q38" s="46"/>
      <c r="R38" s="2"/>
    </row>
    <row r="39" spans="1:8" ht="22.5">
      <c r="A39" s="391" t="s">
        <v>54</v>
      </c>
      <c r="B39" s="392"/>
      <c r="C39" s="392"/>
      <c r="D39" s="392"/>
      <c r="E39" s="393">
        <f t="shared" si="0"/>
        <v>0</v>
      </c>
      <c r="F39" s="19"/>
      <c r="G39" s="19"/>
      <c r="H39" s="19"/>
    </row>
    <row r="40" spans="1:10" ht="17.25" customHeight="1">
      <c r="A40" s="391" t="s">
        <v>35</v>
      </c>
      <c r="B40" s="392"/>
      <c r="C40" s="392"/>
      <c r="D40" s="392"/>
      <c r="E40" s="393">
        <f t="shared" si="0"/>
        <v>0</v>
      </c>
      <c r="F40" s="19"/>
      <c r="G40" s="19"/>
      <c r="H40" s="19"/>
      <c r="I40" s="19"/>
      <c r="J40" s="19"/>
    </row>
    <row r="41" spans="1:17" ht="22.5">
      <c r="A41" s="391" t="s">
        <v>92</v>
      </c>
      <c r="B41" s="392"/>
      <c r="C41" s="392"/>
      <c r="D41" s="392"/>
      <c r="E41" s="393">
        <f t="shared" si="0"/>
        <v>0</v>
      </c>
      <c r="F41" s="19"/>
      <c r="G41" s="19"/>
      <c r="H41" s="19"/>
      <c r="I41" s="105"/>
      <c r="J41" s="105"/>
      <c r="K41" s="105"/>
      <c r="L41" s="105"/>
      <c r="M41" s="105"/>
      <c r="N41" s="105"/>
      <c r="O41" s="105"/>
      <c r="P41" s="105"/>
      <c r="Q41" s="105"/>
    </row>
    <row r="42" spans="1:17" ht="33.75">
      <c r="A42" s="391" t="s">
        <v>250</v>
      </c>
      <c r="B42" s="392"/>
      <c r="C42" s="392"/>
      <c r="D42" s="392"/>
      <c r="E42" s="393">
        <f t="shared" si="0"/>
        <v>0</v>
      </c>
      <c r="F42" s="19"/>
      <c r="G42" s="19"/>
      <c r="H42" s="19"/>
      <c r="I42" s="105"/>
      <c r="J42" s="105"/>
      <c r="K42" s="105"/>
      <c r="L42" s="105"/>
      <c r="M42" s="105"/>
      <c r="N42" s="105"/>
      <c r="O42" s="105"/>
      <c r="P42" s="105"/>
      <c r="Q42" s="105"/>
    </row>
    <row r="43" spans="1:8" ht="68.25" customHeight="1">
      <c r="A43" s="391" t="s">
        <v>221</v>
      </c>
      <c r="B43" s="394">
        <v>0</v>
      </c>
      <c r="C43" s="394">
        <v>61065.55</v>
      </c>
      <c r="D43" s="394">
        <v>43254.76</v>
      </c>
      <c r="E43" s="395">
        <f t="shared" si="0"/>
        <v>17810.79</v>
      </c>
      <c r="F43" s="19"/>
      <c r="G43" s="19"/>
      <c r="H43" s="19"/>
    </row>
    <row r="44" spans="1:8" ht="67.5">
      <c r="A44" s="391" t="s">
        <v>93</v>
      </c>
      <c r="B44" s="392"/>
      <c r="C44" s="392"/>
      <c r="D44" s="392"/>
      <c r="E44" s="393">
        <f t="shared" si="0"/>
        <v>0</v>
      </c>
      <c r="F44" s="19"/>
      <c r="G44" s="19"/>
      <c r="H44" s="19"/>
    </row>
    <row r="45" spans="1:8" ht="11.25">
      <c r="A45" s="391" t="s">
        <v>251</v>
      </c>
      <c r="B45" s="396"/>
      <c r="C45" s="396"/>
      <c r="D45" s="396"/>
      <c r="E45" s="393">
        <f t="shared" si="0"/>
        <v>0</v>
      </c>
      <c r="F45" s="19"/>
      <c r="G45" s="19"/>
      <c r="H45" s="19"/>
    </row>
    <row r="46" spans="1:8" ht="22.5">
      <c r="A46" s="391" t="s">
        <v>257</v>
      </c>
      <c r="B46" s="396"/>
      <c r="C46" s="396"/>
      <c r="D46" s="396"/>
      <c r="E46" s="393">
        <f t="shared" si="0"/>
        <v>0</v>
      </c>
      <c r="F46" s="19"/>
      <c r="G46" s="19"/>
      <c r="H46" s="19"/>
    </row>
    <row r="47" spans="1:8" ht="22.5">
      <c r="A47" s="391" t="s">
        <v>258</v>
      </c>
      <c r="B47" s="396"/>
      <c r="C47" s="396"/>
      <c r="D47" s="396"/>
      <c r="E47" s="393">
        <f t="shared" si="0"/>
        <v>0</v>
      </c>
      <c r="F47" s="19"/>
      <c r="G47" s="19"/>
      <c r="H47" s="19"/>
    </row>
    <row r="48" spans="1:8" ht="22.5">
      <c r="A48" s="391" t="s">
        <v>259</v>
      </c>
      <c r="B48" s="396"/>
      <c r="C48" s="396"/>
      <c r="D48" s="396"/>
      <c r="E48" s="393">
        <f t="shared" si="0"/>
        <v>0</v>
      </c>
      <c r="F48" s="19"/>
      <c r="G48" s="19"/>
      <c r="H48" s="19"/>
    </row>
    <row r="49" spans="1:8" ht="22.5">
      <c r="A49" s="391" t="s">
        <v>260</v>
      </c>
      <c r="B49" s="396"/>
      <c r="C49" s="396"/>
      <c r="D49" s="396"/>
      <c r="E49" s="393">
        <f t="shared" si="0"/>
        <v>0</v>
      </c>
      <c r="F49" s="19"/>
      <c r="G49" s="19"/>
      <c r="H49" s="19"/>
    </row>
    <row r="50" spans="1:8" ht="22.5">
      <c r="A50" s="391" t="s">
        <v>220</v>
      </c>
      <c r="B50" s="396"/>
      <c r="C50" s="396"/>
      <c r="D50" s="396"/>
      <c r="E50" s="393">
        <f t="shared" si="0"/>
        <v>0</v>
      </c>
      <c r="F50" s="19"/>
      <c r="G50" s="19"/>
      <c r="H50" s="19"/>
    </row>
    <row r="51" spans="1:8" s="261" customFormat="1" ht="18" customHeight="1">
      <c r="A51" s="397" t="s">
        <v>152</v>
      </c>
      <c r="B51" s="396"/>
      <c r="C51" s="396"/>
      <c r="D51" s="396"/>
      <c r="E51" s="393">
        <f t="shared" si="0"/>
        <v>0</v>
      </c>
      <c r="F51" s="260"/>
      <c r="G51" s="260"/>
      <c r="H51" s="260"/>
    </row>
    <row r="52" spans="1:8" s="261" customFormat="1" ht="23.25" thickBot="1">
      <c r="A52" s="398" t="s">
        <v>153</v>
      </c>
      <c r="B52" s="399"/>
      <c r="C52" s="399"/>
      <c r="D52" s="399"/>
      <c r="E52" s="400">
        <f t="shared" si="0"/>
        <v>0</v>
      </c>
      <c r="F52" s="260"/>
      <c r="G52" s="260"/>
      <c r="H52" s="260"/>
    </row>
    <row r="53" spans="1:9" ht="20.25" customHeight="1" thickBot="1">
      <c r="A53" s="401" t="s">
        <v>332</v>
      </c>
      <c r="B53" s="402">
        <f>SUM(B31:B52)</f>
        <v>544680.28</v>
      </c>
      <c r="C53" s="402">
        <f>SUM(C31:C52)</f>
        <v>3695421.5</v>
      </c>
      <c r="D53" s="402">
        <f>SUM(D31:D52)</f>
        <v>3797396.0799999996</v>
      </c>
      <c r="E53" s="403">
        <f t="shared" si="0"/>
        <v>442705.70000000065</v>
      </c>
      <c r="F53" s="19"/>
      <c r="G53" s="19"/>
      <c r="H53" s="19"/>
      <c r="I53" s="44"/>
    </row>
    <row r="54" spans="1:9" ht="9.75" customHeight="1">
      <c r="A54" s="201"/>
      <c r="B54" s="216"/>
      <c r="C54" s="216"/>
      <c r="D54" s="216"/>
      <c r="E54" s="217"/>
      <c r="F54" s="19"/>
      <c r="G54" s="19"/>
      <c r="H54" s="19"/>
      <c r="I54" s="44"/>
    </row>
    <row r="55" spans="1:9" ht="9.75" customHeight="1">
      <c r="A55" s="337" t="s">
        <v>261</v>
      </c>
      <c r="B55" s="336"/>
      <c r="C55" s="336"/>
      <c r="D55" s="336"/>
      <c r="E55" s="336"/>
      <c r="F55" s="336"/>
      <c r="G55" s="336"/>
      <c r="H55" s="336"/>
      <c r="I55" s="44"/>
    </row>
    <row r="56" spans="1:9" ht="9.75" customHeight="1">
      <c r="A56" s="337" t="s">
        <v>262</v>
      </c>
      <c r="B56" s="336"/>
      <c r="C56" s="336"/>
      <c r="D56" s="336"/>
      <c r="E56" s="336"/>
      <c r="F56" s="336"/>
      <c r="G56" s="336"/>
      <c r="H56" s="336"/>
      <c r="I56" s="44"/>
    </row>
    <row r="57" spans="1:9" ht="9.75" customHeight="1">
      <c r="A57" s="337" t="s">
        <v>263</v>
      </c>
      <c r="B57" s="336"/>
      <c r="C57" s="336"/>
      <c r="D57" s="336"/>
      <c r="E57" s="336"/>
      <c r="F57" s="336"/>
      <c r="G57" s="336"/>
      <c r="H57" s="336"/>
      <c r="I57" s="44"/>
    </row>
    <row r="58" spans="1:9" ht="9.75" customHeight="1">
      <c r="A58" s="337" t="s">
        <v>264</v>
      </c>
      <c r="B58" s="336"/>
      <c r="C58" s="336"/>
      <c r="D58" s="336"/>
      <c r="E58" s="336"/>
      <c r="F58" s="336"/>
      <c r="G58" s="336"/>
      <c r="H58" s="336"/>
      <c r="I58" s="44"/>
    </row>
    <row r="59" spans="1:9" ht="9.75" customHeight="1">
      <c r="A59" s="337" t="s">
        <v>265</v>
      </c>
      <c r="B59" s="336"/>
      <c r="C59" s="336"/>
      <c r="D59" s="336"/>
      <c r="E59" s="336"/>
      <c r="F59" s="336"/>
      <c r="G59" s="336"/>
      <c r="H59" s="336"/>
      <c r="I59" s="44"/>
    </row>
    <row r="60" spans="1:9" ht="9.75" customHeight="1">
      <c r="A60" s="337" t="s">
        <v>96</v>
      </c>
      <c r="B60" s="336"/>
      <c r="C60" s="336"/>
      <c r="D60" s="336"/>
      <c r="E60" s="336"/>
      <c r="F60" s="336"/>
      <c r="G60" s="336"/>
      <c r="H60" s="336"/>
      <c r="I60" s="44"/>
    </row>
    <row r="61" spans="1:9" ht="9.75" customHeight="1">
      <c r="A61" s="337" t="s">
        <v>97</v>
      </c>
      <c r="B61" s="336"/>
      <c r="C61" s="336"/>
      <c r="D61" s="336"/>
      <c r="E61" s="336"/>
      <c r="F61" s="336"/>
      <c r="G61" s="336"/>
      <c r="H61" s="336"/>
      <c r="I61" s="44"/>
    </row>
    <row r="62" spans="1:9" ht="9.75" customHeight="1">
      <c r="A62" s="337" t="s">
        <v>266</v>
      </c>
      <c r="B62" s="336"/>
      <c r="C62" s="336"/>
      <c r="D62" s="336"/>
      <c r="E62" s="336"/>
      <c r="F62" s="336"/>
      <c r="G62" s="336"/>
      <c r="H62" s="336"/>
      <c r="I62" s="44"/>
    </row>
    <row r="63" spans="1:9" ht="9.75" customHeight="1">
      <c r="A63" s="337" t="s">
        <v>267</v>
      </c>
      <c r="B63" s="336"/>
      <c r="C63" s="336"/>
      <c r="D63" s="336"/>
      <c r="E63" s="336"/>
      <c r="F63" s="336"/>
      <c r="G63" s="336"/>
      <c r="H63" s="336"/>
      <c r="I63" s="44"/>
    </row>
    <row r="64" spans="1:9" ht="9.75" customHeight="1">
      <c r="A64" s="337" t="s">
        <v>268</v>
      </c>
      <c r="B64" s="336"/>
      <c r="C64" s="336"/>
      <c r="D64" s="336"/>
      <c r="E64" s="336"/>
      <c r="F64" s="336"/>
      <c r="G64" s="336"/>
      <c r="H64" s="336"/>
      <c r="I64" s="44"/>
    </row>
    <row r="65" spans="1:9" ht="9.75" customHeight="1">
      <c r="A65" s="337" t="s">
        <v>269</v>
      </c>
      <c r="B65" s="336"/>
      <c r="C65" s="336"/>
      <c r="D65" s="336"/>
      <c r="E65" s="336"/>
      <c r="F65" s="336"/>
      <c r="G65" s="336"/>
      <c r="H65" s="336"/>
      <c r="I65" s="44"/>
    </row>
    <row r="66" spans="1:9" ht="9.75" customHeight="1">
      <c r="A66" s="337" t="s">
        <v>270</v>
      </c>
      <c r="B66" s="336"/>
      <c r="C66" s="336"/>
      <c r="D66" s="336"/>
      <c r="E66" s="336"/>
      <c r="F66" s="336"/>
      <c r="G66" s="336"/>
      <c r="H66" s="336"/>
      <c r="I66" s="44"/>
    </row>
    <row r="67" spans="1:9" ht="9.75" customHeight="1">
      <c r="A67" s="337" t="s">
        <v>99</v>
      </c>
      <c r="B67" s="336"/>
      <c r="C67" s="336"/>
      <c r="D67" s="336"/>
      <c r="E67" s="336"/>
      <c r="F67" s="336"/>
      <c r="G67" s="336"/>
      <c r="H67" s="336"/>
      <c r="I67" s="44"/>
    </row>
    <row r="68" spans="1:9" ht="9.75" customHeight="1">
      <c r="A68" s="337" t="s">
        <v>98</v>
      </c>
      <c r="B68" s="336"/>
      <c r="C68" s="336"/>
      <c r="D68" s="336"/>
      <c r="E68" s="336"/>
      <c r="F68" s="336"/>
      <c r="G68" s="336"/>
      <c r="H68" s="336"/>
      <c r="I68" s="44"/>
    </row>
    <row r="69" spans="1:9" ht="9.75" customHeight="1">
      <c r="A69" s="337" t="s">
        <v>271</v>
      </c>
      <c r="B69" s="336"/>
      <c r="C69" s="336"/>
      <c r="D69" s="336"/>
      <c r="E69" s="336"/>
      <c r="F69" s="336"/>
      <c r="G69" s="336"/>
      <c r="H69" s="336"/>
      <c r="I69" s="44"/>
    </row>
    <row r="70" spans="1:9" ht="9.75" customHeight="1">
      <c r="A70" s="337" t="s">
        <v>272</v>
      </c>
      <c r="B70" s="336"/>
      <c r="C70" s="336"/>
      <c r="D70" s="336"/>
      <c r="E70" s="336"/>
      <c r="F70" s="336"/>
      <c r="G70" s="336"/>
      <c r="H70" s="336"/>
      <c r="I70" s="44"/>
    </row>
    <row r="71" spans="1:9" ht="16.5" customHeight="1">
      <c r="A71" s="337" t="s">
        <v>273</v>
      </c>
      <c r="B71" s="336"/>
      <c r="C71" s="336"/>
      <c r="D71" s="336"/>
      <c r="E71" s="336"/>
      <c r="F71" s="336"/>
      <c r="G71" s="336"/>
      <c r="H71" s="336"/>
      <c r="I71" s="44"/>
    </row>
    <row r="72" spans="1:8" ht="9.75" customHeight="1">
      <c r="A72" s="337" t="s">
        <v>274</v>
      </c>
      <c r="B72" s="336"/>
      <c r="C72" s="336"/>
      <c r="D72" s="336"/>
      <c r="E72" s="336"/>
      <c r="F72" s="336"/>
      <c r="G72" s="336"/>
      <c r="H72" s="336"/>
    </row>
    <row r="73" spans="1:8" s="2" customFormat="1" ht="12.75" customHeight="1">
      <c r="A73" s="337" t="s">
        <v>275</v>
      </c>
      <c r="B73" s="336"/>
      <c r="C73" s="336"/>
      <c r="D73" s="336"/>
      <c r="E73" s="336"/>
      <c r="F73" s="336"/>
      <c r="G73" s="336"/>
      <c r="H73" s="336"/>
    </row>
    <row r="74" spans="1:8" s="2" customFormat="1" ht="12.75" customHeight="1">
      <c r="A74" s="336" t="s">
        <v>222</v>
      </c>
      <c r="B74" s="336"/>
      <c r="C74" s="336"/>
      <c r="D74" s="336"/>
      <c r="E74" s="336"/>
      <c r="F74" s="218"/>
      <c r="G74" s="218"/>
      <c r="H74" s="218"/>
    </row>
    <row r="75" spans="1:10" ht="9.75" customHeight="1">
      <c r="A75" s="336" t="s">
        <v>155</v>
      </c>
      <c r="B75" s="336"/>
      <c r="C75" s="336"/>
      <c r="D75" s="336"/>
      <c r="E75" s="336"/>
      <c r="F75" s="218"/>
      <c r="G75" s="218"/>
      <c r="H75" s="218"/>
      <c r="I75" s="31"/>
      <c r="J75" s="31"/>
    </row>
    <row r="76" spans="1:8" ht="11.25" customHeight="1">
      <c r="A76" s="336" t="s">
        <v>156</v>
      </c>
      <c r="B76" s="336"/>
      <c r="C76" s="336"/>
      <c r="D76" s="336"/>
      <c r="E76" s="336"/>
      <c r="F76" s="218"/>
      <c r="G76" s="218"/>
      <c r="H76" s="218"/>
    </row>
    <row r="77" spans="1:8" ht="11.25">
      <c r="A77" s="274" t="s">
        <v>157</v>
      </c>
      <c r="B77" s="274"/>
      <c r="C77" s="274"/>
      <c r="D77" s="274"/>
      <c r="E77" s="274"/>
      <c r="F77" s="274"/>
      <c r="G77" s="274"/>
      <c r="H77" s="274"/>
    </row>
    <row r="80" spans="1:18" ht="12" thickBot="1">
      <c r="A80" s="258" t="s">
        <v>72</v>
      </c>
      <c r="B80" s="258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62"/>
      <c r="N80" s="62"/>
      <c r="O80" s="62"/>
      <c r="P80" s="62"/>
      <c r="Q80" s="62"/>
      <c r="R80" s="62"/>
    </row>
    <row r="81" spans="1:21" ht="11.25" customHeight="1">
      <c r="A81" s="404" t="s">
        <v>26</v>
      </c>
      <c r="B81" s="405"/>
      <c r="C81" s="405"/>
      <c r="D81" s="405"/>
      <c r="E81" s="405"/>
      <c r="F81" s="405"/>
      <c r="G81" s="405"/>
      <c r="H81" s="405"/>
      <c r="I81" s="406"/>
      <c r="J81" s="407" t="s">
        <v>369</v>
      </c>
      <c r="K81" s="408" t="s">
        <v>13</v>
      </c>
      <c r="L81" s="409"/>
      <c r="M81" s="409"/>
      <c r="N81" s="409"/>
      <c r="O81" s="409"/>
      <c r="P81" s="409"/>
      <c r="Q81" s="409"/>
      <c r="R81" s="409"/>
      <c r="S81" s="410"/>
      <c r="T81" s="411" t="s">
        <v>341</v>
      </c>
      <c r="U81" s="261"/>
    </row>
    <row r="82" spans="1:21" ht="45.75" thickBot="1">
      <c r="A82" s="412" t="s">
        <v>27</v>
      </c>
      <c r="B82" s="413" t="s">
        <v>28</v>
      </c>
      <c r="C82" s="413" t="s">
        <v>29</v>
      </c>
      <c r="D82" s="413" t="s">
        <v>39</v>
      </c>
      <c r="E82" s="413" t="s">
        <v>370</v>
      </c>
      <c r="F82" s="413" t="s">
        <v>371</v>
      </c>
      <c r="G82" s="413" t="s">
        <v>372</v>
      </c>
      <c r="H82" s="413" t="s">
        <v>21</v>
      </c>
      <c r="I82" s="413" t="s">
        <v>158</v>
      </c>
      <c r="J82" s="414"/>
      <c r="K82" s="415" t="s">
        <v>27</v>
      </c>
      <c r="L82" s="415" t="s">
        <v>28</v>
      </c>
      <c r="M82" s="415" t="s">
        <v>29</v>
      </c>
      <c r="N82" s="415" t="s">
        <v>39</v>
      </c>
      <c r="O82" s="415" t="s">
        <v>370</v>
      </c>
      <c r="P82" s="415" t="s">
        <v>371</v>
      </c>
      <c r="Q82" s="415" t="s">
        <v>372</v>
      </c>
      <c r="R82" s="413" t="s">
        <v>21</v>
      </c>
      <c r="S82" s="413" t="s">
        <v>158</v>
      </c>
      <c r="T82" s="416"/>
      <c r="U82" s="261"/>
    </row>
    <row r="83" spans="1:21" ht="34.5" thickBot="1">
      <c r="A83" s="417" t="s">
        <v>322</v>
      </c>
      <c r="B83" s="418" t="s">
        <v>323</v>
      </c>
      <c r="C83" s="418" t="s">
        <v>311</v>
      </c>
      <c r="D83" s="418" t="s">
        <v>312</v>
      </c>
      <c r="E83" s="418" t="s">
        <v>313</v>
      </c>
      <c r="F83" s="418" t="s">
        <v>324</v>
      </c>
      <c r="G83" s="418" t="s">
        <v>314</v>
      </c>
      <c r="H83" s="418" t="s">
        <v>315</v>
      </c>
      <c r="I83" s="418" t="s">
        <v>316</v>
      </c>
      <c r="J83" s="418" t="s">
        <v>159</v>
      </c>
      <c r="K83" s="418" t="s">
        <v>318</v>
      </c>
      <c r="L83" s="418" t="s">
        <v>325</v>
      </c>
      <c r="M83" s="418" t="s">
        <v>326</v>
      </c>
      <c r="N83" s="418" t="s">
        <v>319</v>
      </c>
      <c r="O83" s="418" t="s">
        <v>320</v>
      </c>
      <c r="P83" s="418" t="s">
        <v>334</v>
      </c>
      <c r="Q83" s="418" t="s">
        <v>337</v>
      </c>
      <c r="R83" s="419" t="s">
        <v>335</v>
      </c>
      <c r="S83" s="419" t="s">
        <v>338</v>
      </c>
      <c r="T83" s="420" t="s">
        <v>160</v>
      </c>
      <c r="U83" s="261"/>
    </row>
    <row r="84" spans="1:21" s="46" customFormat="1" ht="13.5" thickBot="1">
      <c r="A84" s="421">
        <v>7</v>
      </c>
      <c r="B84" s="422">
        <v>1</v>
      </c>
      <c r="C84" s="422">
        <v>4</v>
      </c>
      <c r="D84" s="422">
        <v>1</v>
      </c>
      <c r="E84" s="422">
        <v>2</v>
      </c>
      <c r="F84" s="422"/>
      <c r="G84" s="422">
        <v>3</v>
      </c>
      <c r="H84" s="422">
        <v>0</v>
      </c>
      <c r="I84" s="422">
        <v>0</v>
      </c>
      <c r="J84" s="422">
        <f>SUM(A84:I84)</f>
        <v>18</v>
      </c>
      <c r="K84" s="423">
        <v>218498.64</v>
      </c>
      <c r="L84" s="423">
        <v>20644.25</v>
      </c>
      <c r="M84" s="423">
        <v>15839.7</v>
      </c>
      <c r="N84" s="423">
        <v>6491.21</v>
      </c>
      <c r="O84" s="423">
        <v>176209.05</v>
      </c>
      <c r="P84" s="423">
        <v>0</v>
      </c>
      <c r="Q84" s="423">
        <v>480616.14</v>
      </c>
      <c r="R84" s="424"/>
      <c r="S84" s="424"/>
      <c r="T84" s="425">
        <f>SUM(K84:S84)</f>
        <v>918298.99</v>
      </c>
      <c r="U84" s="426"/>
    </row>
    <row r="85" spans="1:18" ht="11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1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1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2.75">
      <c r="A88" s="62"/>
      <c r="B88" s="62"/>
      <c r="C88" s="62"/>
      <c r="D88" s="12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4.25">
      <c r="A89" s="62"/>
      <c r="B89" s="62"/>
      <c r="C89" s="62"/>
      <c r="D89" s="427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59"/>
      <c r="P89" s="62"/>
      <c r="Q89" s="62"/>
      <c r="R89" s="62"/>
    </row>
  </sheetData>
  <sheetProtection/>
  <mergeCells count="71">
    <mergeCell ref="A57:H57"/>
    <mergeCell ref="A56:H56"/>
    <mergeCell ref="A59:H59"/>
    <mergeCell ref="A60:H60"/>
    <mergeCell ref="A68:H68"/>
    <mergeCell ref="A61:H61"/>
    <mergeCell ref="A67:H67"/>
    <mergeCell ref="A62:H62"/>
    <mergeCell ref="A74:E74"/>
    <mergeCell ref="A75:E75"/>
    <mergeCell ref="A58:H58"/>
    <mergeCell ref="A66:H66"/>
    <mergeCell ref="A64:H64"/>
    <mergeCell ref="A63:H63"/>
    <mergeCell ref="A65:H65"/>
    <mergeCell ref="A70:H70"/>
    <mergeCell ref="A71:H71"/>
    <mergeCell ref="A72:H72"/>
    <mergeCell ref="A73:H73"/>
    <mergeCell ref="A6:L6"/>
    <mergeCell ref="A11:V11"/>
    <mergeCell ref="A12:A13"/>
    <mergeCell ref="B12:B13"/>
    <mergeCell ref="C12:C13"/>
    <mergeCell ref="D12:D13"/>
    <mergeCell ref="E12:E13"/>
    <mergeCell ref="F12:F13"/>
    <mergeCell ref="G12:G13"/>
    <mergeCell ref="H12:H13"/>
    <mergeCell ref="X12:X13"/>
    <mergeCell ref="A21:V21"/>
    <mergeCell ref="N12:N13"/>
    <mergeCell ref="O12:O13"/>
    <mergeCell ref="P12:R12"/>
    <mergeCell ref="S12:U12"/>
    <mergeCell ref="I12:I13"/>
    <mergeCell ref="J12:J13"/>
    <mergeCell ref="K12:K13"/>
    <mergeCell ref="W12:W13"/>
    <mergeCell ref="L22:L23"/>
    <mergeCell ref="M22:M23"/>
    <mergeCell ref="Y21:Y23"/>
    <mergeCell ref="W22:W23"/>
    <mergeCell ref="X22:X23"/>
    <mergeCell ref="L12:L13"/>
    <mergeCell ref="V12:V13"/>
    <mergeCell ref="M12:M13"/>
    <mergeCell ref="V22:V23"/>
    <mergeCell ref="S22:U22"/>
    <mergeCell ref="A22:A23"/>
    <mergeCell ref="B22:B23"/>
    <mergeCell ref="C22:C23"/>
    <mergeCell ref="D22:D23"/>
    <mergeCell ref="H22:H23"/>
    <mergeCell ref="I22:I23"/>
    <mergeCell ref="A69:H69"/>
    <mergeCell ref="N22:N23"/>
    <mergeCell ref="O22:O23"/>
    <mergeCell ref="P22:R22"/>
    <mergeCell ref="J22:J23"/>
    <mergeCell ref="K22:K23"/>
    <mergeCell ref="E22:E23"/>
    <mergeCell ref="F22:F23"/>
    <mergeCell ref="G22:G23"/>
    <mergeCell ref="A55:H55"/>
    <mergeCell ref="K81:S81"/>
    <mergeCell ref="T81:T82"/>
    <mergeCell ref="A76:E76"/>
    <mergeCell ref="A77:H77"/>
    <mergeCell ref="A81:I81"/>
    <mergeCell ref="J81:J82"/>
  </mergeCells>
  <printOptions horizontalCentered="1"/>
  <pageMargins left="0.03937007874015748" right="0" top="0" bottom="0" header="0" footer="0"/>
  <pageSetup horizontalDpi="600" verticalDpi="600" orientation="landscape" paperSize="9" scale="45" r:id="rId1"/>
  <headerFooter alignWithMargins="0">
    <oddFooter>&amp;CAnexa 2 pag.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A48"/>
  <sheetViews>
    <sheetView zoomScalePageLayoutView="0" workbookViewId="0" topLeftCell="A16">
      <selection activeCell="G42" sqref="G42:G43"/>
    </sheetView>
  </sheetViews>
  <sheetFormatPr defaultColWidth="9.140625" defaultRowHeight="12.75"/>
  <cols>
    <col min="1" max="1" width="10.8515625" style="44" customWidth="1"/>
    <col min="2" max="2" width="11.140625" style="44" customWidth="1"/>
    <col min="3" max="3" width="10.140625" style="44" customWidth="1"/>
    <col min="4" max="4" width="10.140625" style="44" bestFit="1" customWidth="1"/>
    <col min="5" max="5" width="10.7109375" style="44" customWidth="1"/>
    <col min="6" max="6" width="9.140625" style="44" customWidth="1"/>
    <col min="7" max="7" width="10.421875" style="44" customWidth="1"/>
    <col min="8" max="8" width="8.8515625" style="44" customWidth="1"/>
    <col min="9" max="9" width="9.140625" style="44" customWidth="1"/>
    <col min="10" max="11" width="9.57421875" style="44" customWidth="1"/>
    <col min="12" max="12" width="11.421875" style="44" customWidth="1"/>
    <col min="13" max="13" width="8.8515625" style="44" customWidth="1"/>
    <col min="14" max="15" width="9.140625" style="44" customWidth="1"/>
    <col min="16" max="16" width="10.421875" style="44" customWidth="1"/>
    <col min="17" max="17" width="11.421875" style="44" customWidth="1"/>
    <col min="18" max="18" width="11.140625" style="44" customWidth="1"/>
    <col min="19" max="19" width="9.28125" style="44" customWidth="1"/>
    <col min="20" max="20" width="9.00390625" style="44" customWidth="1"/>
    <col min="21" max="21" width="9.421875" style="44" customWidth="1"/>
    <col min="22" max="23" width="9.57421875" style="44" customWidth="1"/>
    <col min="24" max="24" width="9.8515625" style="44" bestFit="1" customWidth="1"/>
    <col min="25" max="26" width="9.8515625" style="44" customWidth="1"/>
    <col min="27" max="27" width="11.00390625" style="44" customWidth="1"/>
    <col min="28" max="16384" width="9.140625" style="44" customWidth="1"/>
  </cols>
  <sheetData>
    <row r="1" spans="1:11" s="144" customFormat="1" ht="15">
      <c r="A1" s="143" t="s">
        <v>4</v>
      </c>
      <c r="K1" s="145"/>
    </row>
    <row r="2" spans="1:18" s="144" customFormat="1" ht="12" customHeight="1">
      <c r="A2" s="355" t="s">
        <v>73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5" s="144" customFormat="1" ht="22.5" customHeight="1">
      <c r="A3" s="146" t="str">
        <f>'BOLI RARE'!A7</f>
        <v>Raportare pentru ANUL 2020</v>
      </c>
      <c r="B3" s="148"/>
      <c r="C3" s="148"/>
      <c r="D3" s="149"/>
      <c r="E3" s="150"/>
    </row>
    <row r="4" spans="1:21" s="2" customFormat="1" ht="12" customHeight="1">
      <c r="A4" s="44" t="s">
        <v>100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55"/>
      <c r="M4" s="44"/>
      <c r="N4" s="44"/>
      <c r="O4" s="44"/>
      <c r="P4" s="44"/>
      <c r="Q4" s="44"/>
      <c r="R4" s="44"/>
      <c r="S4" s="44"/>
      <c r="T4" s="44"/>
      <c r="U4" s="44"/>
    </row>
    <row r="5" ht="12" customHeight="1">
      <c r="S5" s="360"/>
    </row>
    <row r="6" spans="1:19" ht="12" customHeight="1" thickBot="1">
      <c r="A6" s="19" t="s">
        <v>74</v>
      </c>
      <c r="S6" s="361"/>
    </row>
    <row r="7" spans="1:27" ht="24.75" customHeight="1">
      <c r="A7" s="356" t="s">
        <v>336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4" t="s">
        <v>276</v>
      </c>
      <c r="S7" s="267"/>
      <c r="T7" s="354" t="s">
        <v>277</v>
      </c>
      <c r="U7" s="267"/>
      <c r="V7" s="354" t="s">
        <v>278</v>
      </c>
      <c r="W7" s="267"/>
      <c r="X7" s="351" t="s">
        <v>279</v>
      </c>
      <c r="Y7" s="351" t="s">
        <v>280</v>
      </c>
      <c r="Z7" s="351" t="s">
        <v>102</v>
      </c>
      <c r="AA7" s="363" t="s">
        <v>281</v>
      </c>
    </row>
    <row r="8" spans="1:27" ht="33" customHeight="1">
      <c r="A8" s="358" t="s">
        <v>111</v>
      </c>
      <c r="B8" s="349" t="s">
        <v>112</v>
      </c>
      <c r="C8" s="349" t="s">
        <v>121</v>
      </c>
      <c r="D8" s="349" t="s">
        <v>113</v>
      </c>
      <c r="E8" s="349" t="s">
        <v>103</v>
      </c>
      <c r="F8" s="349" t="s">
        <v>114</v>
      </c>
      <c r="G8" s="349" t="s">
        <v>115</v>
      </c>
      <c r="H8" s="349" t="s">
        <v>95</v>
      </c>
      <c r="I8" s="349" t="s">
        <v>116</v>
      </c>
      <c r="J8" s="349" t="s">
        <v>117</v>
      </c>
      <c r="K8" s="349" t="s">
        <v>40</v>
      </c>
      <c r="L8" s="349" t="s">
        <v>118</v>
      </c>
      <c r="M8" s="349" t="s">
        <v>119</v>
      </c>
      <c r="N8" s="349" t="s">
        <v>120</v>
      </c>
      <c r="O8" s="349" t="s">
        <v>110</v>
      </c>
      <c r="P8" s="349" t="s">
        <v>333</v>
      </c>
      <c r="Q8" s="349" t="s">
        <v>41</v>
      </c>
      <c r="R8" s="350" t="s">
        <v>282</v>
      </c>
      <c r="S8" s="350" t="s">
        <v>283</v>
      </c>
      <c r="T8" s="350" t="s">
        <v>284</v>
      </c>
      <c r="U8" s="350" t="s">
        <v>285</v>
      </c>
      <c r="V8" s="350" t="s">
        <v>286</v>
      </c>
      <c r="W8" s="350" t="s">
        <v>287</v>
      </c>
      <c r="X8" s="352"/>
      <c r="Y8" s="352"/>
      <c r="Z8" s="352"/>
      <c r="AA8" s="364"/>
    </row>
    <row r="9" spans="1:27" ht="52.5" customHeight="1" thickBot="1">
      <c r="A9" s="35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62"/>
      <c r="R9" s="353"/>
      <c r="S9" s="353"/>
      <c r="T9" s="353"/>
      <c r="U9" s="353"/>
      <c r="V9" s="353"/>
      <c r="W9" s="353"/>
      <c r="X9" s="353"/>
      <c r="Y9" s="353"/>
      <c r="Z9" s="353"/>
      <c r="AA9" s="365"/>
    </row>
    <row r="10" spans="1:27" ht="24" customHeight="1" thickBot="1">
      <c r="A10" s="40" t="s">
        <v>322</v>
      </c>
      <c r="B10" s="34" t="s">
        <v>323</v>
      </c>
      <c r="C10" s="34" t="s">
        <v>311</v>
      </c>
      <c r="D10" s="34" t="s">
        <v>312</v>
      </c>
      <c r="E10" s="34" t="s">
        <v>313</v>
      </c>
      <c r="F10" s="34" t="s">
        <v>324</v>
      </c>
      <c r="G10" s="34" t="s">
        <v>314</v>
      </c>
      <c r="H10" s="34" t="s">
        <v>315</v>
      </c>
      <c r="I10" s="34" t="s">
        <v>316</v>
      </c>
      <c r="J10" s="34" t="s">
        <v>317</v>
      </c>
      <c r="K10" s="34" t="s">
        <v>318</v>
      </c>
      <c r="L10" s="34" t="s">
        <v>325</v>
      </c>
      <c r="M10" s="34" t="s">
        <v>326</v>
      </c>
      <c r="N10" s="34" t="s">
        <v>319</v>
      </c>
      <c r="O10" s="34" t="s">
        <v>320</v>
      </c>
      <c r="P10" s="34" t="s">
        <v>334</v>
      </c>
      <c r="Q10" s="34" t="s">
        <v>343</v>
      </c>
      <c r="R10" s="34" t="s">
        <v>335</v>
      </c>
      <c r="S10" s="34" t="s">
        <v>338</v>
      </c>
      <c r="T10" s="34" t="s">
        <v>12</v>
      </c>
      <c r="U10" s="34" t="s">
        <v>42</v>
      </c>
      <c r="V10" s="34" t="s">
        <v>43</v>
      </c>
      <c r="W10" s="34" t="s">
        <v>243</v>
      </c>
      <c r="X10" s="34" t="s">
        <v>244</v>
      </c>
      <c r="Y10" s="34" t="s">
        <v>288</v>
      </c>
      <c r="Z10" s="56" t="s">
        <v>104</v>
      </c>
      <c r="AA10" s="41" t="s">
        <v>105</v>
      </c>
    </row>
    <row r="11" spans="1:27" s="141" customFormat="1" ht="19.5" customHeight="1" thickBot="1">
      <c r="A11" s="153">
        <v>1</v>
      </c>
      <c r="B11" s="154">
        <v>0</v>
      </c>
      <c r="C11" s="154">
        <v>1</v>
      </c>
      <c r="D11" s="154">
        <v>3</v>
      </c>
      <c r="E11" s="154">
        <v>42</v>
      </c>
      <c r="F11" s="154">
        <v>0</v>
      </c>
      <c r="G11" s="154">
        <v>1</v>
      </c>
      <c r="H11" s="154"/>
      <c r="I11" s="154">
        <v>0</v>
      </c>
      <c r="J11" s="154"/>
      <c r="K11" s="154"/>
      <c r="L11" s="154"/>
      <c r="M11" s="154"/>
      <c r="N11" s="154"/>
      <c r="O11" s="154"/>
      <c r="P11" s="154">
        <v>32</v>
      </c>
      <c r="Q11" s="155">
        <f>SUM(A11:P11)</f>
        <v>80</v>
      </c>
      <c r="R11" s="155">
        <v>80</v>
      </c>
      <c r="S11" s="154"/>
      <c r="T11" s="154"/>
      <c r="U11" s="154"/>
      <c r="V11" s="154"/>
      <c r="W11" s="154"/>
      <c r="X11" s="154"/>
      <c r="Y11" s="154"/>
      <c r="Z11" s="156"/>
      <c r="AA11" s="157">
        <f>SUM(R11:Z11)</f>
        <v>80</v>
      </c>
    </row>
    <row r="12" spans="1:18" ht="11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4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7" s="19" customFormat="1" ht="18" customHeight="1" thickBot="1">
      <c r="A14" s="366" t="s">
        <v>289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</row>
    <row r="15" spans="1:27" ht="27.75" customHeight="1">
      <c r="A15" s="356" t="s">
        <v>290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54" t="s">
        <v>291</v>
      </c>
      <c r="S15" s="267"/>
      <c r="T15" s="354" t="s">
        <v>292</v>
      </c>
      <c r="U15" s="267"/>
      <c r="V15" s="354" t="s">
        <v>293</v>
      </c>
      <c r="W15" s="267"/>
      <c r="X15" s="351" t="s">
        <v>294</v>
      </c>
      <c r="Y15" s="351" t="s">
        <v>295</v>
      </c>
      <c r="Z15" s="351" t="s">
        <v>106</v>
      </c>
      <c r="AA15" s="363" t="s">
        <v>296</v>
      </c>
    </row>
    <row r="16" spans="1:27" ht="19.5" customHeight="1">
      <c r="A16" s="358" t="s">
        <v>111</v>
      </c>
      <c r="B16" s="349" t="s">
        <v>112</v>
      </c>
      <c r="C16" s="349" t="s">
        <v>121</v>
      </c>
      <c r="D16" s="349" t="s">
        <v>113</v>
      </c>
      <c r="E16" s="349" t="s">
        <v>103</v>
      </c>
      <c r="F16" s="349" t="s">
        <v>114</v>
      </c>
      <c r="G16" s="349" t="s">
        <v>115</v>
      </c>
      <c r="H16" s="349" t="s">
        <v>95</v>
      </c>
      <c r="I16" s="349" t="s">
        <v>116</v>
      </c>
      <c r="J16" s="349" t="s">
        <v>117</v>
      </c>
      <c r="K16" s="349" t="s">
        <v>40</v>
      </c>
      <c r="L16" s="349" t="s">
        <v>118</v>
      </c>
      <c r="M16" s="349" t="s">
        <v>119</v>
      </c>
      <c r="N16" s="349" t="s">
        <v>120</v>
      </c>
      <c r="O16" s="349" t="s">
        <v>110</v>
      </c>
      <c r="P16" s="349" t="s">
        <v>333</v>
      </c>
      <c r="Q16" s="349" t="s">
        <v>44</v>
      </c>
      <c r="R16" s="350" t="s">
        <v>297</v>
      </c>
      <c r="S16" s="350" t="s">
        <v>298</v>
      </c>
      <c r="T16" s="350" t="s">
        <v>299</v>
      </c>
      <c r="U16" s="350" t="s">
        <v>300</v>
      </c>
      <c r="V16" s="350" t="s">
        <v>301</v>
      </c>
      <c r="W16" s="350" t="s">
        <v>302</v>
      </c>
      <c r="X16" s="352"/>
      <c r="Y16" s="352"/>
      <c r="Z16" s="352"/>
      <c r="AA16" s="364"/>
    </row>
    <row r="17" spans="1:27" ht="63.75" customHeight="1" thickBot="1">
      <c r="A17" s="359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62"/>
      <c r="R17" s="353"/>
      <c r="S17" s="353"/>
      <c r="T17" s="353"/>
      <c r="U17" s="353"/>
      <c r="V17" s="353"/>
      <c r="W17" s="353"/>
      <c r="X17" s="353"/>
      <c r="Y17" s="353"/>
      <c r="Z17" s="353"/>
      <c r="AA17" s="365"/>
    </row>
    <row r="18" spans="1:27" ht="24.75" customHeight="1" thickBot="1">
      <c r="A18" s="40" t="s">
        <v>322</v>
      </c>
      <c r="B18" s="34" t="s">
        <v>323</v>
      </c>
      <c r="C18" s="34" t="s">
        <v>311</v>
      </c>
      <c r="D18" s="34" t="s">
        <v>312</v>
      </c>
      <c r="E18" s="34" t="s">
        <v>313</v>
      </c>
      <c r="F18" s="34" t="s">
        <v>324</v>
      </c>
      <c r="G18" s="34" t="s">
        <v>314</v>
      </c>
      <c r="H18" s="34" t="s">
        <v>315</v>
      </c>
      <c r="I18" s="34" t="s">
        <v>316</v>
      </c>
      <c r="J18" s="34" t="s">
        <v>317</v>
      </c>
      <c r="K18" s="34" t="s">
        <v>318</v>
      </c>
      <c r="L18" s="34" t="s">
        <v>325</v>
      </c>
      <c r="M18" s="34" t="s">
        <v>326</v>
      </c>
      <c r="N18" s="34" t="s">
        <v>319</v>
      </c>
      <c r="O18" s="34" t="s">
        <v>320</v>
      </c>
      <c r="P18" s="34" t="s">
        <v>334</v>
      </c>
      <c r="Q18" s="34" t="s">
        <v>343</v>
      </c>
      <c r="R18" s="34" t="s">
        <v>335</v>
      </c>
      <c r="S18" s="34" t="s">
        <v>338</v>
      </c>
      <c r="T18" s="34" t="s">
        <v>12</v>
      </c>
      <c r="U18" s="34" t="s">
        <v>42</v>
      </c>
      <c r="V18" s="34" t="s">
        <v>43</v>
      </c>
      <c r="W18" s="34" t="s">
        <v>243</v>
      </c>
      <c r="X18" s="34" t="s">
        <v>244</v>
      </c>
      <c r="Y18" s="34" t="s">
        <v>288</v>
      </c>
      <c r="Z18" s="56" t="s">
        <v>104</v>
      </c>
      <c r="AA18" s="41" t="s">
        <v>105</v>
      </c>
    </row>
    <row r="19" spans="1:27" s="164" customFormat="1" ht="21" customHeight="1" thickBot="1">
      <c r="A19" s="158">
        <v>2600</v>
      </c>
      <c r="B19" s="159">
        <v>0</v>
      </c>
      <c r="C19" s="159">
        <v>4850</v>
      </c>
      <c r="D19" s="159">
        <v>9589.99</v>
      </c>
      <c r="E19" s="159">
        <v>14466.66</v>
      </c>
      <c r="F19" s="159"/>
      <c r="G19" s="159">
        <v>4025.84</v>
      </c>
      <c r="H19" s="159"/>
      <c r="I19" s="159">
        <v>0</v>
      </c>
      <c r="J19" s="159"/>
      <c r="K19" s="159"/>
      <c r="L19" s="159"/>
      <c r="M19" s="159"/>
      <c r="N19" s="159"/>
      <c r="O19" s="159"/>
      <c r="P19" s="159">
        <v>108577.83</v>
      </c>
      <c r="Q19" s="160">
        <f>SUM(A19:P19)</f>
        <v>144110.32</v>
      </c>
      <c r="R19" s="160">
        <f>Q19</f>
        <v>144110.32</v>
      </c>
      <c r="S19" s="161"/>
      <c r="T19" s="161"/>
      <c r="U19" s="161"/>
      <c r="V19" s="161"/>
      <c r="W19" s="161"/>
      <c r="X19" s="161"/>
      <c r="Y19" s="161"/>
      <c r="Z19" s="162"/>
      <c r="AA19" s="163">
        <f>SUM(R19:Z19)</f>
        <v>144110.32</v>
      </c>
    </row>
    <row r="20" spans="1:20" ht="13.5" customHeight="1">
      <c r="A20" s="348" t="s">
        <v>161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</row>
    <row r="21" spans="1:17" ht="11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8:27" ht="12.75">
      <c r="R22" s="104"/>
      <c r="S22" s="104"/>
      <c r="T22" s="104"/>
      <c r="U22" s="104"/>
      <c r="V22" s="104"/>
      <c r="W22" s="104"/>
      <c r="X22" s="104"/>
      <c r="Y22" s="104"/>
      <c r="Z22" s="104"/>
      <c r="AA22" s="1"/>
    </row>
    <row r="23" ht="12" thickBot="1">
      <c r="A23" s="19" t="s">
        <v>75</v>
      </c>
    </row>
    <row r="24" spans="1:9" ht="90.75" thickBot="1">
      <c r="A24" s="35" t="s">
        <v>5</v>
      </c>
      <c r="B24" s="36" t="s">
        <v>45</v>
      </c>
      <c r="C24" s="36" t="s">
        <v>46</v>
      </c>
      <c r="D24" s="36" t="s">
        <v>47</v>
      </c>
      <c r="E24" s="37" t="s">
        <v>48</v>
      </c>
      <c r="I24" s="64"/>
    </row>
    <row r="25" spans="1:5" ht="27" customHeight="1" thickBot="1">
      <c r="A25" s="24" t="s">
        <v>344</v>
      </c>
      <c r="B25" s="25" t="s">
        <v>322</v>
      </c>
      <c r="C25" s="25" t="s">
        <v>323</v>
      </c>
      <c r="D25" s="25" t="s">
        <v>311</v>
      </c>
      <c r="E25" s="26" t="s">
        <v>330</v>
      </c>
    </row>
    <row r="26" spans="1:8" ht="22.5">
      <c r="A26" s="42" t="s">
        <v>8</v>
      </c>
      <c r="B26" s="165">
        <v>52006.32</v>
      </c>
      <c r="C26" s="165">
        <v>160215.56</v>
      </c>
      <c r="D26" s="165">
        <v>144110.31</v>
      </c>
      <c r="E26" s="166">
        <f aca="true" t="shared" si="0" ref="E26:E31">B26+C26-D26</f>
        <v>68111.57</v>
      </c>
      <c r="H26" s="77"/>
    </row>
    <row r="27" spans="1:8" ht="22.5">
      <c r="A27" s="42" t="s">
        <v>303</v>
      </c>
      <c r="B27" s="167"/>
      <c r="C27" s="167"/>
      <c r="D27" s="167"/>
      <c r="E27" s="166">
        <f t="shared" si="0"/>
        <v>0</v>
      </c>
      <c r="H27" s="77"/>
    </row>
    <row r="28" spans="1:8" ht="22.5">
      <c r="A28" s="43" t="s">
        <v>304</v>
      </c>
      <c r="B28" s="168"/>
      <c r="C28" s="168"/>
      <c r="D28" s="168"/>
      <c r="E28" s="166">
        <f t="shared" si="0"/>
        <v>0</v>
      </c>
      <c r="H28" s="77"/>
    </row>
    <row r="29" spans="1:8" ht="22.5">
      <c r="A29" s="47" t="s">
        <v>76</v>
      </c>
      <c r="B29" s="168"/>
      <c r="C29" s="168"/>
      <c r="D29" s="168"/>
      <c r="E29" s="166">
        <f t="shared" si="0"/>
        <v>0</v>
      </c>
      <c r="H29" s="77"/>
    </row>
    <row r="30" spans="1:8" ht="22.5">
      <c r="A30" s="47" t="s">
        <v>305</v>
      </c>
      <c r="B30" s="168"/>
      <c r="C30" s="168"/>
      <c r="D30" s="168"/>
      <c r="E30" s="166">
        <f t="shared" si="0"/>
        <v>0</v>
      </c>
      <c r="H30" s="77"/>
    </row>
    <row r="31" spans="1:5" ht="23.25" thickBot="1">
      <c r="A31" s="47" t="s">
        <v>107</v>
      </c>
      <c r="B31" s="168"/>
      <c r="C31" s="168"/>
      <c r="D31" s="168"/>
      <c r="E31" s="169">
        <f t="shared" si="0"/>
        <v>0</v>
      </c>
    </row>
    <row r="32" spans="1:5" ht="20.25" customHeight="1" thickBot="1">
      <c r="A32" s="67" t="s">
        <v>332</v>
      </c>
      <c r="B32" s="170">
        <f>B26</f>
        <v>52006.32</v>
      </c>
      <c r="C32" s="170">
        <f>C26</f>
        <v>160215.56</v>
      </c>
      <c r="D32" s="170">
        <f>D26</f>
        <v>144110.31</v>
      </c>
      <c r="E32" s="170">
        <f>E26</f>
        <v>68111.57</v>
      </c>
    </row>
    <row r="33" spans="1:5" ht="11.25">
      <c r="A33" s="274" t="s">
        <v>306</v>
      </c>
      <c r="B33" s="274"/>
      <c r="C33" s="274"/>
      <c r="D33" s="274"/>
      <c r="E33" s="274"/>
    </row>
    <row r="34" spans="1:9" ht="11.25">
      <c r="A34" s="20" t="s">
        <v>307</v>
      </c>
      <c r="B34" s="20"/>
      <c r="C34" s="20"/>
      <c r="D34" s="20"/>
      <c r="E34" s="20"/>
      <c r="I34" s="64"/>
    </row>
    <row r="35" spans="1:5" ht="11.25">
      <c r="A35" s="274" t="s">
        <v>94</v>
      </c>
      <c r="B35" s="274"/>
      <c r="C35" s="274"/>
      <c r="D35" s="274"/>
      <c r="E35" s="274"/>
    </row>
    <row r="36" spans="1:5" ht="11.25">
      <c r="A36" s="20" t="s">
        <v>308</v>
      </c>
      <c r="B36" s="20"/>
      <c r="C36" s="20"/>
      <c r="D36" s="20"/>
      <c r="E36" s="20"/>
    </row>
    <row r="37" spans="1:22" ht="11.25">
      <c r="A37" s="20" t="s">
        <v>309</v>
      </c>
      <c r="B37" s="20"/>
      <c r="C37" s="20"/>
      <c r="D37" s="20"/>
      <c r="E37" s="20"/>
      <c r="V37" s="64"/>
    </row>
    <row r="38" spans="1:22" ht="11.25">
      <c r="A38" s="20" t="s">
        <v>108</v>
      </c>
      <c r="B38" s="20"/>
      <c r="C38" s="20"/>
      <c r="D38" s="20"/>
      <c r="E38" s="20"/>
      <c r="V38" s="64"/>
    </row>
    <row r="39" spans="1:5" ht="11.25">
      <c r="A39" s="274" t="s">
        <v>109</v>
      </c>
      <c r="B39" s="274"/>
      <c r="C39" s="274"/>
      <c r="D39" s="274"/>
      <c r="E39" s="274"/>
    </row>
    <row r="40" s="5" customFormat="1" ht="11.25"/>
    <row r="42" ht="14.25">
      <c r="G42" s="141"/>
    </row>
    <row r="43" ht="14.25">
      <c r="G43" s="135"/>
    </row>
    <row r="48" ht="12.75">
      <c r="N48" s="2"/>
    </row>
  </sheetData>
  <sheetProtection/>
  <mergeCells count="69">
    <mergeCell ref="A33:E33"/>
    <mergeCell ref="A35:E35"/>
    <mergeCell ref="A39:E39"/>
    <mergeCell ref="W16:W17"/>
    <mergeCell ref="A20:T20"/>
    <mergeCell ref="M16:M17"/>
    <mergeCell ref="N16:N17"/>
    <mergeCell ref="O16:O17"/>
    <mergeCell ref="P16:P17"/>
    <mergeCell ref="S16:S17"/>
    <mergeCell ref="T16:T17"/>
    <mergeCell ref="U16:U17"/>
    <mergeCell ref="V16:V17"/>
    <mergeCell ref="Q16:Q17"/>
    <mergeCell ref="R16:R17"/>
    <mergeCell ref="C16:C17"/>
    <mergeCell ref="D16:D17"/>
    <mergeCell ref="E16:E17"/>
    <mergeCell ref="F16:F17"/>
    <mergeCell ref="G16:G17"/>
    <mergeCell ref="H16:H17"/>
    <mergeCell ref="J16:J17"/>
    <mergeCell ref="K16:K17"/>
    <mergeCell ref="AA7:AA9"/>
    <mergeCell ref="A14:Q14"/>
    <mergeCell ref="A15:Q15"/>
    <mergeCell ref="R15:S15"/>
    <mergeCell ref="T15:U15"/>
    <mergeCell ref="V15:W15"/>
    <mergeCell ref="X15:X17"/>
    <mergeCell ref="Y15:Y17"/>
    <mergeCell ref="Z15:Z17"/>
    <mergeCell ref="AA15:AA17"/>
    <mergeCell ref="R7:S7"/>
    <mergeCell ref="K8:K9"/>
    <mergeCell ref="D8:D9"/>
    <mergeCell ref="Q8:Q9"/>
    <mergeCell ref="O8:O9"/>
    <mergeCell ref="P8:P9"/>
    <mergeCell ref="A16:A17"/>
    <mergeCell ref="E8:E9"/>
    <mergeCell ref="F8:F9"/>
    <mergeCell ref="N8:N9"/>
    <mergeCell ref="J8:J9"/>
    <mergeCell ref="G8:G9"/>
    <mergeCell ref="M8:M9"/>
    <mergeCell ref="H8:H9"/>
    <mergeCell ref="B16:B17"/>
    <mergeCell ref="I16:I17"/>
    <mergeCell ref="A2:R2"/>
    <mergeCell ref="I8:I9"/>
    <mergeCell ref="T8:T9"/>
    <mergeCell ref="U8:U9"/>
    <mergeCell ref="A7:Q7"/>
    <mergeCell ref="A8:A9"/>
    <mergeCell ref="L8:L9"/>
    <mergeCell ref="B8:B9"/>
    <mergeCell ref="C8:C9"/>
    <mergeCell ref="S5:S6"/>
    <mergeCell ref="L16:L17"/>
    <mergeCell ref="Z7:Z9"/>
    <mergeCell ref="R8:R9"/>
    <mergeCell ref="S8:S9"/>
    <mergeCell ref="V8:V9"/>
    <mergeCell ref="W8:W9"/>
    <mergeCell ref="V7:W7"/>
    <mergeCell ref="X7:X9"/>
    <mergeCell ref="Y7:Y9"/>
    <mergeCell ref="T7:U7"/>
  </mergeCells>
  <printOptions horizontalCentered="1"/>
  <pageMargins left="0" right="0" top="0.1968503937007874" bottom="0.2362204724409449" header="0.5118110236220472" footer="0.5118110236220472"/>
  <pageSetup fitToHeight="1" fitToWidth="1" horizontalDpi="600" verticalDpi="600" orientation="landscape" paperSize="9" scale="54" r:id="rId1"/>
  <headerFooter alignWithMargins="0">
    <oddFooter>&amp;CAnexa 2 pag.13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U26"/>
  <sheetViews>
    <sheetView zoomScalePageLayoutView="0" workbookViewId="0" topLeftCell="A1">
      <selection activeCell="D20" sqref="D20:D21"/>
    </sheetView>
  </sheetViews>
  <sheetFormatPr defaultColWidth="9.140625" defaultRowHeight="12.75"/>
  <cols>
    <col min="1" max="1" width="31.57421875" style="9" customWidth="1"/>
    <col min="2" max="2" width="31.421875" style="9" customWidth="1"/>
    <col min="3" max="3" width="10.00390625" style="9" customWidth="1"/>
    <col min="4" max="4" width="10.8515625" style="9" customWidth="1"/>
    <col min="5" max="5" width="11.7109375" style="9" customWidth="1"/>
    <col min="6" max="6" width="11.28125" style="9" customWidth="1"/>
    <col min="7" max="7" width="12.421875" style="9" customWidth="1"/>
    <col min="8" max="8" width="12.00390625" style="9" customWidth="1"/>
    <col min="9" max="9" width="12.8515625" style="9" customWidth="1"/>
    <col min="10" max="10" width="16.140625" style="9" customWidth="1"/>
    <col min="11" max="11" width="11.7109375" style="9" customWidth="1"/>
    <col min="12" max="12" width="12.00390625" style="9" customWidth="1"/>
    <col min="13" max="13" width="11.57421875" style="9" customWidth="1"/>
    <col min="14" max="14" width="8.57421875" style="9" customWidth="1"/>
    <col min="15" max="15" width="8.28125" style="9" customWidth="1"/>
    <col min="16" max="16" width="7.28125" style="9" customWidth="1"/>
    <col min="17" max="17" width="7.140625" style="9" customWidth="1"/>
    <col min="18" max="18" width="8.28125" style="9" customWidth="1"/>
    <col min="19" max="19" width="6.7109375" style="9" customWidth="1"/>
    <col min="20" max="20" width="7.140625" style="9" customWidth="1"/>
    <col min="21" max="21" width="8.57421875" style="9" customWidth="1"/>
    <col min="22" max="22" width="10.57421875" style="9" customWidth="1"/>
    <col min="23" max="23" width="7.140625" style="9" customWidth="1"/>
    <col min="24" max="24" width="5.28125" style="9" customWidth="1"/>
    <col min="25" max="25" width="5.421875" style="9" customWidth="1"/>
    <col min="26" max="26" width="7.140625" style="9" customWidth="1"/>
    <col min="27" max="27" width="5.28125" style="9" customWidth="1"/>
    <col min="28" max="28" width="5.421875" style="9" customWidth="1"/>
    <col min="29" max="29" width="7.140625" style="9" customWidth="1"/>
    <col min="30" max="30" width="5.28125" style="9" customWidth="1"/>
    <col min="31" max="31" width="5.421875" style="9" customWidth="1"/>
    <col min="32" max="32" width="7.140625" style="9" customWidth="1"/>
    <col min="33" max="33" width="5.28125" style="9" customWidth="1"/>
    <col min="34" max="34" width="5.421875" style="9" customWidth="1"/>
    <col min="35" max="35" width="7.140625" style="9" customWidth="1"/>
    <col min="36" max="36" width="5.28125" style="9" customWidth="1"/>
    <col min="37" max="37" width="5.421875" style="9" customWidth="1"/>
    <col min="38" max="38" width="7.140625" style="9" customWidth="1"/>
    <col min="39" max="16384" width="9.140625" style="9" customWidth="1"/>
  </cols>
  <sheetData>
    <row r="1" spans="1:11" s="46" customFormat="1" ht="12.75">
      <c r="A1" s="3" t="str">
        <f>ORTOPEDIE!A1</f>
        <v>CASA  DE ASIGURĂRI DE SĂNĂTATE VRANCEA </v>
      </c>
      <c r="K1" s="84"/>
    </row>
    <row r="2" spans="1:6" s="65" customFormat="1" ht="12.75">
      <c r="A2" s="171" t="s">
        <v>77</v>
      </c>
      <c r="B2" s="46"/>
      <c r="C2" s="46"/>
      <c r="D2" s="46"/>
      <c r="E2" s="46"/>
      <c r="F2" s="46"/>
    </row>
    <row r="3" spans="1:6" s="65" customFormat="1" ht="12.75">
      <c r="A3" s="171" t="s">
        <v>228</v>
      </c>
      <c r="B3" s="46"/>
      <c r="C3" s="46"/>
      <c r="D3" s="46"/>
      <c r="E3" s="46"/>
      <c r="F3" s="46"/>
    </row>
    <row r="4" spans="1:5" s="46" customFormat="1" ht="22.5" customHeight="1">
      <c r="A4" s="3" t="str">
        <f>ORTOPEDIE!A3</f>
        <v>Raportare pentru ANUL 2020</v>
      </c>
      <c r="B4" s="134"/>
      <c r="C4" s="134"/>
      <c r="D4" s="172"/>
      <c r="E4" s="173"/>
    </row>
    <row r="5" spans="1:12" s="44" customFormat="1" ht="11.25">
      <c r="A5" s="44" t="s">
        <v>100</v>
      </c>
      <c r="L5" s="55"/>
    </row>
    <row r="8" ht="13.5" thickBot="1">
      <c r="A8" s="32" t="s">
        <v>229</v>
      </c>
    </row>
    <row r="9" spans="1:21" ht="44.25" customHeight="1" thickBot="1">
      <c r="A9" s="18" t="s">
        <v>19</v>
      </c>
      <c r="B9" s="21" t="s">
        <v>37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" s="10" customFormat="1" ht="12" customHeight="1" thickBot="1">
      <c r="A10" s="7" t="s">
        <v>322</v>
      </c>
      <c r="B10" s="6" t="s">
        <v>323</v>
      </c>
    </row>
    <row r="11" spans="1:2" s="176" customFormat="1" ht="18" customHeight="1" thickBot="1">
      <c r="A11" s="174">
        <v>42</v>
      </c>
      <c r="B11" s="175">
        <v>405640.85</v>
      </c>
    </row>
    <row r="19" spans="3:4" ht="12.75">
      <c r="C19" s="273"/>
      <c r="D19" s="273"/>
    </row>
    <row r="20" spans="3:4" ht="14.25">
      <c r="C20" s="141"/>
      <c r="D20" s="141"/>
    </row>
    <row r="21" spans="3:4" ht="14.25">
      <c r="C21" s="135"/>
      <c r="D21" s="135"/>
    </row>
    <row r="26" ht="11.25">
      <c r="E26" s="49"/>
    </row>
  </sheetData>
  <sheetProtection/>
  <mergeCells count="1">
    <mergeCell ref="C19:D19"/>
  </mergeCells>
  <printOptions horizontalCentered="1"/>
  <pageMargins left="0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camelia.hingu</cp:lastModifiedBy>
  <cp:lastPrinted>2021-01-26T07:56:03Z</cp:lastPrinted>
  <dcterms:created xsi:type="dcterms:W3CDTF">1996-10-14T23:33:28Z</dcterms:created>
  <dcterms:modified xsi:type="dcterms:W3CDTF">2021-02-03T10:59:31Z</dcterms:modified>
  <cp:category/>
  <cp:version/>
  <cp:contentType/>
  <cp:contentStatus/>
</cp:coreProperties>
</file>